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68" activeTab="0"/>
  </bookViews>
  <sheets>
    <sheet name="ATR計算（ひな形）" sheetId="1" r:id="rId1"/>
    <sheet name="ATR計算（日本株)" sheetId="2" r:id="rId2"/>
    <sheet name="ATR計算（FX）" sheetId="3" r:id="rId3"/>
  </sheets>
  <definedNames/>
  <calcPr fullCalcOnLoad="1"/>
</workbook>
</file>

<file path=xl/sharedStrings.xml><?xml version="1.0" encoding="utf-8"?>
<sst xmlns="http://schemas.openxmlformats.org/spreadsheetml/2006/main" count="157" uniqueCount="40">
  <si>
    <t>始値</t>
  </si>
  <si>
    <t>高値</t>
  </si>
  <si>
    <t>安値</t>
  </si>
  <si>
    <t>終値</t>
  </si>
  <si>
    <t>当日高値－前日終値</t>
  </si>
  <si>
    <t>前日終値－当日安値</t>
  </si>
  <si>
    <t>当日高値－当日安値</t>
  </si>
  <si>
    <t>TR (True Range)</t>
  </si>
  <si>
    <t>出来高</t>
  </si>
  <si>
    <t>調整後終値</t>
  </si>
  <si>
    <t>***</t>
  </si>
  <si>
    <t>日付</t>
  </si>
  <si>
    <t>銘柄コード</t>
  </si>
  <si>
    <t>銘柄</t>
  </si>
  <si>
    <t>ソフトバンクグループ</t>
  </si>
  <si>
    <t>***</t>
  </si>
  <si>
    <t>***</t>
  </si>
  <si>
    <t>ATR</t>
  </si>
  <si>
    <t>***</t>
  </si>
  <si>
    <t>【ATRの見方】　ATRの増加＝トレンド発生、そして現在のトレンドの発展。　ATRの安定＝現在のトレンドの継続。ATRが少ない状態で安定している場合はもみあい相場。　ATRの減少＝トレンドの終了。</t>
  </si>
  <si>
    <t>【ATRの計算方法】　ATRを最初に計算するときは、20日間のTRの単純平均、21日目からはATR=(前日のATR×19+当日のTR×2)÷21を使う。</t>
  </si>
  <si>
    <t>5日移動平均</t>
  </si>
  <si>
    <t>20日移動平均</t>
  </si>
  <si>
    <t>40日移動平均</t>
  </si>
  <si>
    <t>円</t>
  </si>
  <si>
    <t>千円</t>
  </si>
  <si>
    <t>直近のATR</t>
  </si>
  <si>
    <t>左の金額の１％</t>
  </si>
  <si>
    <t>投資資金（総額）</t>
  </si>
  <si>
    <t>【投資家が取り得る最大リスク】　初級者は投資資金（総額）の5%まで。　中級者は10%まで。　10%を超えるリスクは一般投資家にとって過大判定。</t>
  </si>
  <si>
    <t>単元株数/取引単位</t>
  </si>
  <si>
    <t>取引単位</t>
  </si>
  <si>
    <t>単元株数</t>
  </si>
  <si>
    <t>通貨ペア</t>
  </si>
  <si>
    <t>アメリカドル / 日本円</t>
  </si>
  <si>
    <t>リスク1％当たり</t>
  </si>
  <si>
    <t>株/通貨単位</t>
  </si>
  <si>
    <t>株</t>
  </si>
  <si>
    <t>通貨単位</t>
  </si>
  <si>
    <t>ATR (Average True Range)の極意を学んだ小次郎講師無料プレミアムセミナー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</si>
</sst>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#,##0.0_ "/>
    <numFmt numFmtId="182" formatCode="0.0_ "/>
    <numFmt numFmtId="183" formatCode="#,##0_ "/>
    <numFmt numFmtId="184" formatCode="#,##0.00_ 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31" fontId="0" fillId="33" borderId="10" xfId="0" applyNumberFormat="1" applyFill="1" applyBorder="1" applyAlignment="1" applyProtection="1">
      <alignment horizontal="center" vertical="center" shrinkToFit="1"/>
      <protection locked="0"/>
    </xf>
    <xf numFmtId="180" fontId="0" fillId="0" borderId="10" xfId="0" applyNumberFormat="1" applyBorder="1" applyAlignment="1">
      <alignment horizontal="center" vertical="center" shrinkToFit="1"/>
    </xf>
    <xf numFmtId="181" fontId="0" fillId="33" borderId="10" xfId="0" applyNumberFormat="1" applyFill="1" applyBorder="1" applyAlignment="1" applyProtection="1">
      <alignment horizontal="center" vertical="center" shrinkToFit="1"/>
      <protection locked="0"/>
    </xf>
    <xf numFmtId="181" fontId="0" fillId="0" borderId="10" xfId="0" applyNumberFormat="1" applyBorder="1" applyAlignment="1">
      <alignment horizontal="center" vertical="center" shrinkToFit="1"/>
    </xf>
    <xf numFmtId="181" fontId="0" fillId="0" borderId="10" xfId="0" applyNumberFormat="1" applyFill="1" applyBorder="1" applyAlignment="1">
      <alignment horizontal="center" vertical="center" shrinkToFit="1"/>
    </xf>
    <xf numFmtId="181" fontId="0" fillId="0" borderId="10" xfId="0" applyNumberFormat="1" applyBorder="1" applyAlignment="1">
      <alignment horizontal="center" vertical="center"/>
    </xf>
    <xf numFmtId="183" fontId="0" fillId="33" borderId="12" xfId="0" applyNumberFormat="1" applyFill="1" applyBorder="1" applyAlignment="1" applyProtection="1">
      <alignment vertical="center" shrinkToFit="1"/>
      <protection locked="0"/>
    </xf>
    <xf numFmtId="183" fontId="0" fillId="0" borderId="12" xfId="0" applyNumberFormat="1" applyBorder="1" applyAlignment="1">
      <alignment vertical="center" shrinkToFit="1"/>
    </xf>
    <xf numFmtId="184" fontId="0" fillId="0" borderId="10" xfId="0" applyNumberFormat="1" applyBorder="1" applyAlignment="1">
      <alignment horizontal="center" vertical="center"/>
    </xf>
    <xf numFmtId="184" fontId="0" fillId="33" borderId="10" xfId="0" applyNumberFormat="1" applyFill="1" applyBorder="1" applyAlignment="1" applyProtection="1">
      <alignment horizontal="center" vertical="center" shrinkToFit="1"/>
      <protection locked="0"/>
    </xf>
    <xf numFmtId="184" fontId="0" fillId="0" borderId="10" xfId="0" applyNumberFormat="1" applyBorder="1" applyAlignment="1">
      <alignment horizontal="center" vertical="center" shrinkToFit="1"/>
    </xf>
    <xf numFmtId="184" fontId="0" fillId="0" borderId="10" xfId="0" applyNumberFormat="1" applyFill="1" applyBorder="1" applyAlignment="1">
      <alignment horizontal="center" vertical="center" shrinkToFit="1"/>
    </xf>
    <xf numFmtId="183" fontId="0" fillId="33" borderId="10" xfId="0" applyNumberFormat="1" applyFill="1" applyBorder="1" applyAlignment="1" applyProtection="1">
      <alignment horizontal="center" vertical="center"/>
      <protection locked="0"/>
    </xf>
    <xf numFmtId="183" fontId="0" fillId="0" borderId="12" xfId="0" applyNumberForma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24" fillId="0" borderId="0" xfId="43" applyAlignment="1">
      <alignment horizontal="center" vertical="center"/>
    </xf>
    <xf numFmtId="0" fontId="0" fillId="0" borderId="0" xfId="0" applyAlignment="1">
      <alignment vertical="center" shrinkToFit="1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los.cocolog-nifty.com/today/2017/02/atr-average-tru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rlos.cocolog-nifty.com/today/2017/02/atr-average-tru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arlos.cocolog-nifty.com/today/2017/02/atr-average-tru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pane xSplit="13" ySplit="11" topLeftCell="N12" activePane="bottomRight" state="frozen"/>
      <selection pane="topLeft" activeCell="A1" sqref="A1"/>
      <selection pane="topRight" activeCell="N1" sqref="N1"/>
      <selection pane="bottomLeft" activeCell="A5" sqref="A5"/>
      <selection pane="bottomRight" activeCell="A1" sqref="A1"/>
    </sheetView>
  </sheetViews>
  <sheetFormatPr defaultColWidth="9.140625" defaultRowHeight="15"/>
  <cols>
    <col min="1" max="1" width="4.00390625" style="0" customWidth="1"/>
    <col min="2" max="13" width="13.7109375" style="0" customWidth="1"/>
  </cols>
  <sheetData>
    <row r="1" spans="4:10" ht="18">
      <c r="D1" s="30" t="s">
        <v>39</v>
      </c>
      <c r="E1" s="30"/>
      <c r="F1" s="30"/>
      <c r="G1" s="30"/>
      <c r="H1" s="30"/>
      <c r="I1" s="30"/>
      <c r="J1" s="30"/>
    </row>
    <row r="3" spans="3:12" ht="18">
      <c r="C3" s="2" t="s">
        <v>12</v>
      </c>
      <c r="D3" s="8"/>
      <c r="F3" s="2" t="s">
        <v>13</v>
      </c>
      <c r="G3" s="27"/>
      <c r="H3" s="28"/>
      <c r="I3" s="29"/>
      <c r="K3" s="1" t="s">
        <v>30</v>
      </c>
      <c r="L3" s="21"/>
    </row>
    <row r="4" spans="3:9" ht="18">
      <c r="C4" s="5"/>
      <c r="D4" s="5"/>
      <c r="F4" s="5"/>
      <c r="G4" s="5"/>
      <c r="H4" s="5"/>
      <c r="I4" s="5"/>
    </row>
    <row r="5" spans="2:13" ht="18">
      <c r="B5" s="1" t="s">
        <v>28</v>
      </c>
      <c r="C5" s="15"/>
      <c r="D5" s="6" t="s">
        <v>25</v>
      </c>
      <c r="E5" s="1" t="s">
        <v>27</v>
      </c>
      <c r="F5" s="16">
        <f>C5*10</f>
        <v>0</v>
      </c>
      <c r="G5" s="6" t="s">
        <v>24</v>
      </c>
      <c r="H5" s="2" t="s">
        <v>26</v>
      </c>
      <c r="I5" s="17">
        <f>M12</f>
        <v>0</v>
      </c>
      <c r="K5" s="1" t="s">
        <v>35</v>
      </c>
      <c r="L5" s="22">
        <f>IF(M12=0,"",ROUNDDOWN((F5/I5)/L3,0)*L3)</f>
      </c>
      <c r="M5" s="23" t="s">
        <v>36</v>
      </c>
    </row>
    <row r="6" spans="3:9" ht="18">
      <c r="C6" s="5"/>
      <c r="D6" s="5"/>
      <c r="F6" s="5"/>
      <c r="G6" s="5"/>
      <c r="H6" s="5"/>
      <c r="I6" s="5"/>
    </row>
    <row r="7" spans="2:13" ht="18">
      <c r="B7" s="31" t="s">
        <v>20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13" ht="18">
      <c r="B8" s="31" t="s">
        <v>19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3" ht="18">
      <c r="B9" s="31" t="s">
        <v>29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1" spans="1:13" ht="18">
      <c r="A11" s="25" t="s">
        <v>11</v>
      </c>
      <c r="B11" s="26"/>
      <c r="C11" s="3" t="s">
        <v>0</v>
      </c>
      <c r="D11" s="3" t="s">
        <v>1</v>
      </c>
      <c r="E11" s="3" t="s">
        <v>2</v>
      </c>
      <c r="F11" s="3" t="s">
        <v>3</v>
      </c>
      <c r="G11" s="3" t="s">
        <v>8</v>
      </c>
      <c r="H11" s="3" t="s">
        <v>9</v>
      </c>
      <c r="I11" s="3" t="s">
        <v>4</v>
      </c>
      <c r="J11" s="3" t="s">
        <v>5</v>
      </c>
      <c r="K11" s="3" t="s">
        <v>6</v>
      </c>
      <c r="L11" s="7" t="s">
        <v>7</v>
      </c>
      <c r="M11" s="1" t="s">
        <v>17</v>
      </c>
    </row>
    <row r="12" spans="1:13" ht="18">
      <c r="A12" s="1">
        <v>1</v>
      </c>
      <c r="B12" s="9"/>
      <c r="C12" s="11"/>
      <c r="D12" s="11"/>
      <c r="E12" s="11"/>
      <c r="F12" s="11"/>
      <c r="G12" s="11"/>
      <c r="H12" s="11"/>
      <c r="I12" s="12">
        <f>D12-F13</f>
        <v>0</v>
      </c>
      <c r="J12" s="12">
        <f>F13-E12</f>
        <v>0</v>
      </c>
      <c r="K12" s="12">
        <f>D12-E12</f>
        <v>0</v>
      </c>
      <c r="L12" s="13">
        <f>MAX(I12:K12)</f>
        <v>0</v>
      </c>
      <c r="M12" s="19">
        <f>ROUND((M13*19+L12*2)/21,2)</f>
        <v>0</v>
      </c>
    </row>
    <row r="13" spans="1:13" ht="18">
      <c r="A13" s="1">
        <v>2</v>
      </c>
      <c r="B13" s="9"/>
      <c r="C13" s="11"/>
      <c r="D13" s="11"/>
      <c r="E13" s="11"/>
      <c r="F13" s="11"/>
      <c r="G13" s="11"/>
      <c r="H13" s="11"/>
      <c r="I13" s="12">
        <f aca="true" t="shared" si="0" ref="I13:I30">D13-F14</f>
        <v>0</v>
      </c>
      <c r="J13" s="12">
        <f aca="true" t="shared" si="1" ref="J13:J32">F14-E13</f>
        <v>0</v>
      </c>
      <c r="K13" s="12">
        <f aca="true" t="shared" si="2" ref="K13:K32">D13-E13</f>
        <v>0</v>
      </c>
      <c r="L13" s="13">
        <f aca="true" t="shared" si="3" ref="L13:L32">MAX(I13:K13)</f>
        <v>0</v>
      </c>
      <c r="M13" s="19">
        <f aca="true" t="shared" si="4" ref="M13:M30">ROUND((M14*19+L13*2)/21,2)</f>
        <v>0</v>
      </c>
    </row>
    <row r="14" spans="1:13" ht="18">
      <c r="A14" s="1">
        <v>3</v>
      </c>
      <c r="B14" s="9"/>
      <c r="C14" s="11"/>
      <c r="D14" s="11"/>
      <c r="E14" s="11"/>
      <c r="F14" s="11"/>
      <c r="G14" s="11"/>
      <c r="H14" s="11"/>
      <c r="I14" s="12">
        <f t="shared" si="0"/>
        <v>0</v>
      </c>
      <c r="J14" s="12">
        <f t="shared" si="1"/>
        <v>0</v>
      </c>
      <c r="K14" s="12">
        <f t="shared" si="2"/>
        <v>0</v>
      </c>
      <c r="L14" s="13">
        <f t="shared" si="3"/>
        <v>0</v>
      </c>
      <c r="M14" s="19">
        <f t="shared" si="4"/>
        <v>0</v>
      </c>
    </row>
    <row r="15" spans="1:13" ht="18">
      <c r="A15" s="1">
        <v>4</v>
      </c>
      <c r="B15" s="9"/>
      <c r="C15" s="11"/>
      <c r="D15" s="11"/>
      <c r="E15" s="11"/>
      <c r="F15" s="11"/>
      <c r="G15" s="11"/>
      <c r="H15" s="11"/>
      <c r="I15" s="12">
        <f t="shared" si="0"/>
        <v>0</v>
      </c>
      <c r="J15" s="12">
        <f t="shared" si="1"/>
        <v>0</v>
      </c>
      <c r="K15" s="12">
        <f t="shared" si="2"/>
        <v>0</v>
      </c>
      <c r="L15" s="13">
        <f t="shared" si="3"/>
        <v>0</v>
      </c>
      <c r="M15" s="19">
        <f t="shared" si="4"/>
        <v>0</v>
      </c>
    </row>
    <row r="16" spans="1:13" ht="18">
      <c r="A16" s="1">
        <v>5</v>
      </c>
      <c r="B16" s="9"/>
      <c r="C16" s="11"/>
      <c r="D16" s="11"/>
      <c r="E16" s="11"/>
      <c r="F16" s="11"/>
      <c r="G16" s="11"/>
      <c r="H16" s="11"/>
      <c r="I16" s="12">
        <f t="shared" si="0"/>
        <v>0</v>
      </c>
      <c r="J16" s="12">
        <f t="shared" si="1"/>
        <v>0</v>
      </c>
      <c r="K16" s="12">
        <f t="shared" si="2"/>
        <v>0</v>
      </c>
      <c r="L16" s="13">
        <f t="shared" si="3"/>
        <v>0</v>
      </c>
      <c r="M16" s="19">
        <f t="shared" si="4"/>
        <v>0</v>
      </c>
    </row>
    <row r="17" spans="1:13" ht="18">
      <c r="A17" s="1">
        <v>6</v>
      </c>
      <c r="B17" s="9"/>
      <c r="C17" s="11"/>
      <c r="D17" s="11"/>
      <c r="E17" s="11"/>
      <c r="F17" s="11"/>
      <c r="G17" s="11"/>
      <c r="H17" s="11"/>
      <c r="I17" s="12">
        <f t="shared" si="0"/>
        <v>0</v>
      </c>
      <c r="J17" s="12">
        <f t="shared" si="1"/>
        <v>0</v>
      </c>
      <c r="K17" s="12">
        <f t="shared" si="2"/>
        <v>0</v>
      </c>
      <c r="L17" s="13">
        <f t="shared" si="3"/>
        <v>0</v>
      </c>
      <c r="M17" s="19">
        <f t="shared" si="4"/>
        <v>0</v>
      </c>
    </row>
    <row r="18" spans="1:13" ht="18">
      <c r="A18" s="1">
        <v>7</v>
      </c>
      <c r="B18" s="9"/>
      <c r="C18" s="11"/>
      <c r="D18" s="11"/>
      <c r="E18" s="11"/>
      <c r="F18" s="11"/>
      <c r="G18" s="11"/>
      <c r="H18" s="11"/>
      <c r="I18" s="12">
        <f t="shared" si="0"/>
        <v>0</v>
      </c>
      <c r="J18" s="12">
        <f t="shared" si="1"/>
        <v>0</v>
      </c>
      <c r="K18" s="12">
        <f t="shared" si="2"/>
        <v>0</v>
      </c>
      <c r="L18" s="13">
        <f t="shared" si="3"/>
        <v>0</v>
      </c>
      <c r="M18" s="19">
        <f t="shared" si="4"/>
        <v>0</v>
      </c>
    </row>
    <row r="19" spans="1:13" ht="18">
      <c r="A19" s="1">
        <v>8</v>
      </c>
      <c r="B19" s="9"/>
      <c r="C19" s="11"/>
      <c r="D19" s="11"/>
      <c r="E19" s="11"/>
      <c r="F19" s="11"/>
      <c r="G19" s="11"/>
      <c r="H19" s="11"/>
      <c r="I19" s="12">
        <f t="shared" si="0"/>
        <v>0</v>
      </c>
      <c r="J19" s="12">
        <f t="shared" si="1"/>
        <v>0</v>
      </c>
      <c r="K19" s="12">
        <f t="shared" si="2"/>
        <v>0</v>
      </c>
      <c r="L19" s="13">
        <f t="shared" si="3"/>
        <v>0</v>
      </c>
      <c r="M19" s="19">
        <f t="shared" si="4"/>
        <v>0</v>
      </c>
    </row>
    <row r="20" spans="1:13" ht="18">
      <c r="A20" s="1">
        <v>9</v>
      </c>
      <c r="B20" s="9"/>
      <c r="C20" s="11"/>
      <c r="D20" s="11"/>
      <c r="E20" s="11"/>
      <c r="F20" s="11"/>
      <c r="G20" s="11"/>
      <c r="H20" s="11"/>
      <c r="I20" s="12">
        <f t="shared" si="0"/>
        <v>0</v>
      </c>
      <c r="J20" s="12">
        <f t="shared" si="1"/>
        <v>0</v>
      </c>
      <c r="K20" s="12">
        <f t="shared" si="2"/>
        <v>0</v>
      </c>
      <c r="L20" s="13">
        <f t="shared" si="3"/>
        <v>0</v>
      </c>
      <c r="M20" s="19">
        <f t="shared" si="4"/>
        <v>0</v>
      </c>
    </row>
    <row r="21" spans="1:13" ht="18">
      <c r="A21" s="1">
        <v>10</v>
      </c>
      <c r="B21" s="9"/>
      <c r="C21" s="11"/>
      <c r="D21" s="11"/>
      <c r="E21" s="11"/>
      <c r="F21" s="11"/>
      <c r="G21" s="11"/>
      <c r="H21" s="11"/>
      <c r="I21" s="12">
        <f t="shared" si="0"/>
        <v>0</v>
      </c>
      <c r="J21" s="12">
        <f t="shared" si="1"/>
        <v>0</v>
      </c>
      <c r="K21" s="12">
        <f t="shared" si="2"/>
        <v>0</v>
      </c>
      <c r="L21" s="13">
        <f t="shared" si="3"/>
        <v>0</v>
      </c>
      <c r="M21" s="19">
        <f t="shared" si="4"/>
        <v>0</v>
      </c>
    </row>
    <row r="22" spans="1:13" ht="18">
      <c r="A22" s="1">
        <v>11</v>
      </c>
      <c r="B22" s="9"/>
      <c r="C22" s="11"/>
      <c r="D22" s="11"/>
      <c r="E22" s="11"/>
      <c r="F22" s="11"/>
      <c r="G22" s="11"/>
      <c r="H22" s="11"/>
      <c r="I22" s="12">
        <f t="shared" si="0"/>
        <v>0</v>
      </c>
      <c r="J22" s="12">
        <f t="shared" si="1"/>
        <v>0</v>
      </c>
      <c r="K22" s="12">
        <f t="shared" si="2"/>
        <v>0</v>
      </c>
      <c r="L22" s="13">
        <f t="shared" si="3"/>
        <v>0</v>
      </c>
      <c r="M22" s="19">
        <f t="shared" si="4"/>
        <v>0</v>
      </c>
    </row>
    <row r="23" spans="1:13" ht="18">
      <c r="A23" s="1">
        <v>12</v>
      </c>
      <c r="B23" s="9"/>
      <c r="C23" s="11"/>
      <c r="D23" s="11"/>
      <c r="E23" s="11"/>
      <c r="F23" s="11"/>
      <c r="G23" s="11"/>
      <c r="H23" s="11"/>
      <c r="I23" s="12">
        <f t="shared" si="0"/>
        <v>0</v>
      </c>
      <c r="J23" s="12">
        <f t="shared" si="1"/>
        <v>0</v>
      </c>
      <c r="K23" s="12">
        <f t="shared" si="2"/>
        <v>0</v>
      </c>
      <c r="L23" s="13">
        <f t="shared" si="3"/>
        <v>0</v>
      </c>
      <c r="M23" s="19">
        <f t="shared" si="4"/>
        <v>0</v>
      </c>
    </row>
    <row r="24" spans="1:13" ht="18">
      <c r="A24" s="1">
        <v>13</v>
      </c>
      <c r="B24" s="9"/>
      <c r="C24" s="11"/>
      <c r="D24" s="11"/>
      <c r="E24" s="11"/>
      <c r="F24" s="11"/>
      <c r="G24" s="11"/>
      <c r="H24" s="11"/>
      <c r="I24" s="12">
        <f t="shared" si="0"/>
        <v>0</v>
      </c>
      <c r="J24" s="12">
        <f t="shared" si="1"/>
        <v>0</v>
      </c>
      <c r="K24" s="12">
        <f t="shared" si="2"/>
        <v>0</v>
      </c>
      <c r="L24" s="13">
        <f t="shared" si="3"/>
        <v>0</v>
      </c>
      <c r="M24" s="19">
        <f t="shared" si="4"/>
        <v>0</v>
      </c>
    </row>
    <row r="25" spans="1:13" ht="18">
      <c r="A25" s="1">
        <v>14</v>
      </c>
      <c r="B25" s="9"/>
      <c r="C25" s="11"/>
      <c r="D25" s="11"/>
      <c r="E25" s="11"/>
      <c r="F25" s="11"/>
      <c r="G25" s="11"/>
      <c r="H25" s="11"/>
      <c r="I25" s="12">
        <f t="shared" si="0"/>
        <v>0</v>
      </c>
      <c r="J25" s="12">
        <f t="shared" si="1"/>
        <v>0</v>
      </c>
      <c r="K25" s="12">
        <f t="shared" si="2"/>
        <v>0</v>
      </c>
      <c r="L25" s="13">
        <f t="shared" si="3"/>
        <v>0</v>
      </c>
      <c r="M25" s="19">
        <f t="shared" si="4"/>
        <v>0</v>
      </c>
    </row>
    <row r="26" spans="1:13" ht="18">
      <c r="A26" s="1">
        <v>15</v>
      </c>
      <c r="B26" s="9"/>
      <c r="C26" s="11"/>
      <c r="D26" s="11"/>
      <c r="E26" s="11"/>
      <c r="F26" s="11"/>
      <c r="G26" s="11"/>
      <c r="H26" s="11"/>
      <c r="I26" s="12">
        <f t="shared" si="0"/>
        <v>0</v>
      </c>
      <c r="J26" s="12">
        <f t="shared" si="1"/>
        <v>0</v>
      </c>
      <c r="K26" s="12">
        <f t="shared" si="2"/>
        <v>0</v>
      </c>
      <c r="L26" s="13">
        <f t="shared" si="3"/>
        <v>0</v>
      </c>
      <c r="M26" s="19">
        <f t="shared" si="4"/>
        <v>0</v>
      </c>
    </row>
    <row r="27" spans="1:13" ht="18">
      <c r="A27" s="1">
        <v>16</v>
      </c>
      <c r="B27" s="9"/>
      <c r="C27" s="11"/>
      <c r="D27" s="11"/>
      <c r="E27" s="11"/>
      <c r="F27" s="11"/>
      <c r="G27" s="11"/>
      <c r="H27" s="11"/>
      <c r="I27" s="12">
        <f t="shared" si="0"/>
        <v>0</v>
      </c>
      <c r="J27" s="12">
        <f t="shared" si="1"/>
        <v>0</v>
      </c>
      <c r="K27" s="12">
        <f t="shared" si="2"/>
        <v>0</v>
      </c>
      <c r="L27" s="13">
        <f t="shared" si="3"/>
        <v>0</v>
      </c>
      <c r="M27" s="19">
        <f t="shared" si="4"/>
        <v>0</v>
      </c>
    </row>
    <row r="28" spans="1:13" ht="18">
      <c r="A28" s="1">
        <v>17</v>
      </c>
      <c r="B28" s="9"/>
      <c r="C28" s="11"/>
      <c r="D28" s="11"/>
      <c r="E28" s="11"/>
      <c r="F28" s="11"/>
      <c r="G28" s="11"/>
      <c r="H28" s="11"/>
      <c r="I28" s="12">
        <f t="shared" si="0"/>
        <v>0</v>
      </c>
      <c r="J28" s="12">
        <f t="shared" si="1"/>
        <v>0</v>
      </c>
      <c r="K28" s="12">
        <f t="shared" si="2"/>
        <v>0</v>
      </c>
      <c r="L28" s="13">
        <f t="shared" si="3"/>
        <v>0</v>
      </c>
      <c r="M28" s="19">
        <f t="shared" si="4"/>
        <v>0</v>
      </c>
    </row>
    <row r="29" spans="1:13" ht="18">
      <c r="A29" s="1">
        <v>18</v>
      </c>
      <c r="B29" s="9"/>
      <c r="C29" s="11"/>
      <c r="D29" s="11"/>
      <c r="E29" s="11"/>
      <c r="F29" s="11"/>
      <c r="G29" s="11"/>
      <c r="H29" s="11"/>
      <c r="I29" s="12">
        <f t="shared" si="0"/>
        <v>0</v>
      </c>
      <c r="J29" s="12">
        <f t="shared" si="1"/>
        <v>0</v>
      </c>
      <c r="K29" s="12">
        <f t="shared" si="2"/>
        <v>0</v>
      </c>
      <c r="L29" s="13">
        <f t="shared" si="3"/>
        <v>0</v>
      </c>
      <c r="M29" s="19">
        <f t="shared" si="4"/>
        <v>0</v>
      </c>
    </row>
    <row r="30" spans="1:13" ht="18">
      <c r="A30" s="1">
        <v>19</v>
      </c>
      <c r="B30" s="9"/>
      <c r="C30" s="11"/>
      <c r="D30" s="11"/>
      <c r="E30" s="11"/>
      <c r="F30" s="11"/>
      <c r="G30" s="11"/>
      <c r="H30" s="11"/>
      <c r="I30" s="12">
        <f t="shared" si="0"/>
        <v>0</v>
      </c>
      <c r="J30" s="12">
        <f t="shared" si="1"/>
        <v>0</v>
      </c>
      <c r="K30" s="12">
        <f t="shared" si="2"/>
        <v>0</v>
      </c>
      <c r="L30" s="13">
        <f t="shared" si="3"/>
        <v>0</v>
      </c>
      <c r="M30" s="19">
        <f t="shared" si="4"/>
        <v>0</v>
      </c>
    </row>
    <row r="31" spans="1:13" ht="18">
      <c r="A31" s="1">
        <v>20</v>
      </c>
      <c r="B31" s="9"/>
      <c r="C31" s="11"/>
      <c r="D31" s="11"/>
      <c r="E31" s="11"/>
      <c r="F31" s="11"/>
      <c r="G31" s="11"/>
      <c r="H31" s="11"/>
      <c r="I31" s="12">
        <f>D31-F32</f>
        <v>0</v>
      </c>
      <c r="J31" s="12">
        <f t="shared" si="1"/>
        <v>0</v>
      </c>
      <c r="K31" s="12">
        <f t="shared" si="2"/>
        <v>0</v>
      </c>
      <c r="L31" s="13">
        <f t="shared" si="3"/>
        <v>0</v>
      </c>
      <c r="M31" s="19">
        <f>ROUND(SUM(L31:L50)/20,2)</f>
        <v>0</v>
      </c>
    </row>
    <row r="32" spans="1:13" ht="18">
      <c r="A32" s="1">
        <v>21</v>
      </c>
      <c r="B32" s="9"/>
      <c r="C32" s="11"/>
      <c r="D32" s="11"/>
      <c r="E32" s="11"/>
      <c r="F32" s="11"/>
      <c r="G32" s="11"/>
      <c r="H32" s="11"/>
      <c r="I32" s="12">
        <f>D32-F33</f>
        <v>0</v>
      </c>
      <c r="J32" s="12">
        <f t="shared" si="1"/>
        <v>0</v>
      </c>
      <c r="K32" s="12">
        <f t="shared" si="2"/>
        <v>0</v>
      </c>
      <c r="L32" s="13">
        <f t="shared" si="3"/>
        <v>0</v>
      </c>
      <c r="M32" s="19" t="s">
        <v>16</v>
      </c>
    </row>
    <row r="33" spans="1:13" ht="18">
      <c r="A33" s="4">
        <v>22</v>
      </c>
      <c r="B33" s="9"/>
      <c r="C33" s="11"/>
      <c r="D33" s="11"/>
      <c r="E33" s="11"/>
      <c r="F33" s="11"/>
      <c r="G33" s="11"/>
      <c r="H33" s="11"/>
      <c r="I33" s="12">
        <f aca="true" t="shared" si="5" ref="I33:I43">D33-F34</f>
        <v>0</v>
      </c>
      <c r="J33" s="12">
        <f aca="true" t="shared" si="6" ref="J33:J43">F34-E33</f>
        <v>0</v>
      </c>
      <c r="K33" s="12">
        <f aca="true" t="shared" si="7" ref="K33:K43">D33-E33</f>
        <v>0</v>
      </c>
      <c r="L33" s="13">
        <f aca="true" t="shared" si="8" ref="L33:L43">MAX(I33:K33)</f>
        <v>0</v>
      </c>
      <c r="M33" s="19" t="s">
        <v>16</v>
      </c>
    </row>
    <row r="34" spans="1:13" ht="18">
      <c r="A34" s="4">
        <v>23</v>
      </c>
      <c r="B34" s="9"/>
      <c r="C34" s="11"/>
      <c r="D34" s="11"/>
      <c r="E34" s="11"/>
      <c r="F34" s="11"/>
      <c r="G34" s="11"/>
      <c r="H34" s="11"/>
      <c r="I34" s="12">
        <f t="shared" si="5"/>
        <v>0</v>
      </c>
      <c r="J34" s="12">
        <f t="shared" si="6"/>
        <v>0</v>
      </c>
      <c r="K34" s="12">
        <f t="shared" si="7"/>
        <v>0</v>
      </c>
      <c r="L34" s="13">
        <f t="shared" si="8"/>
        <v>0</v>
      </c>
      <c r="M34" s="19" t="s">
        <v>16</v>
      </c>
    </row>
    <row r="35" spans="1:13" ht="18">
      <c r="A35" s="4">
        <v>24</v>
      </c>
      <c r="B35" s="9"/>
      <c r="C35" s="11"/>
      <c r="D35" s="11"/>
      <c r="E35" s="11"/>
      <c r="F35" s="11"/>
      <c r="G35" s="11"/>
      <c r="H35" s="11"/>
      <c r="I35" s="12">
        <f t="shared" si="5"/>
        <v>0</v>
      </c>
      <c r="J35" s="12">
        <f t="shared" si="6"/>
        <v>0</v>
      </c>
      <c r="K35" s="12">
        <f t="shared" si="7"/>
        <v>0</v>
      </c>
      <c r="L35" s="13">
        <f t="shared" si="8"/>
        <v>0</v>
      </c>
      <c r="M35" s="19" t="s">
        <v>16</v>
      </c>
    </row>
    <row r="36" spans="1:13" ht="18">
      <c r="A36" s="4">
        <v>25</v>
      </c>
      <c r="B36" s="9"/>
      <c r="C36" s="11"/>
      <c r="D36" s="11"/>
      <c r="E36" s="11"/>
      <c r="F36" s="11"/>
      <c r="G36" s="11"/>
      <c r="H36" s="11"/>
      <c r="I36" s="12">
        <f t="shared" si="5"/>
        <v>0</v>
      </c>
      <c r="J36" s="12">
        <f t="shared" si="6"/>
        <v>0</v>
      </c>
      <c r="K36" s="12">
        <f t="shared" si="7"/>
        <v>0</v>
      </c>
      <c r="L36" s="13">
        <f t="shared" si="8"/>
        <v>0</v>
      </c>
      <c r="M36" s="19" t="s">
        <v>16</v>
      </c>
    </row>
    <row r="37" spans="1:13" ht="18">
      <c r="A37" s="4">
        <v>26</v>
      </c>
      <c r="B37" s="9"/>
      <c r="C37" s="11"/>
      <c r="D37" s="11"/>
      <c r="E37" s="11"/>
      <c r="F37" s="11"/>
      <c r="G37" s="11"/>
      <c r="H37" s="11"/>
      <c r="I37" s="12">
        <f t="shared" si="5"/>
        <v>0</v>
      </c>
      <c r="J37" s="12">
        <f t="shared" si="6"/>
        <v>0</v>
      </c>
      <c r="K37" s="12">
        <f t="shared" si="7"/>
        <v>0</v>
      </c>
      <c r="L37" s="13">
        <f t="shared" si="8"/>
        <v>0</v>
      </c>
      <c r="M37" s="19" t="s">
        <v>16</v>
      </c>
    </row>
    <row r="38" spans="1:13" ht="18">
      <c r="A38" s="4">
        <v>27</v>
      </c>
      <c r="B38" s="9"/>
      <c r="C38" s="11"/>
      <c r="D38" s="11"/>
      <c r="E38" s="11"/>
      <c r="F38" s="11"/>
      <c r="G38" s="11"/>
      <c r="H38" s="11"/>
      <c r="I38" s="12">
        <f t="shared" si="5"/>
        <v>0</v>
      </c>
      <c r="J38" s="12">
        <f t="shared" si="6"/>
        <v>0</v>
      </c>
      <c r="K38" s="12">
        <f t="shared" si="7"/>
        <v>0</v>
      </c>
      <c r="L38" s="13">
        <f t="shared" si="8"/>
        <v>0</v>
      </c>
      <c r="M38" s="19" t="s">
        <v>16</v>
      </c>
    </row>
    <row r="39" spans="1:13" ht="18">
      <c r="A39" s="4">
        <v>28</v>
      </c>
      <c r="B39" s="9"/>
      <c r="C39" s="11"/>
      <c r="D39" s="11"/>
      <c r="E39" s="11"/>
      <c r="F39" s="11"/>
      <c r="G39" s="11"/>
      <c r="H39" s="11"/>
      <c r="I39" s="12">
        <f t="shared" si="5"/>
        <v>0</v>
      </c>
      <c r="J39" s="12">
        <f t="shared" si="6"/>
        <v>0</v>
      </c>
      <c r="K39" s="12">
        <f t="shared" si="7"/>
        <v>0</v>
      </c>
      <c r="L39" s="13">
        <f t="shared" si="8"/>
        <v>0</v>
      </c>
      <c r="M39" s="19" t="s">
        <v>16</v>
      </c>
    </row>
    <row r="40" spans="1:13" ht="18">
      <c r="A40" s="4">
        <v>29</v>
      </c>
      <c r="B40" s="9"/>
      <c r="C40" s="11"/>
      <c r="D40" s="11"/>
      <c r="E40" s="11"/>
      <c r="F40" s="11"/>
      <c r="G40" s="11"/>
      <c r="H40" s="11"/>
      <c r="I40" s="12">
        <f t="shared" si="5"/>
        <v>0</v>
      </c>
      <c r="J40" s="12">
        <f t="shared" si="6"/>
        <v>0</v>
      </c>
      <c r="K40" s="12">
        <f t="shared" si="7"/>
        <v>0</v>
      </c>
      <c r="L40" s="13">
        <f t="shared" si="8"/>
        <v>0</v>
      </c>
      <c r="M40" s="19" t="s">
        <v>16</v>
      </c>
    </row>
    <row r="41" spans="1:13" ht="18">
      <c r="A41" s="4">
        <v>30</v>
      </c>
      <c r="B41" s="9"/>
      <c r="C41" s="11"/>
      <c r="D41" s="11"/>
      <c r="E41" s="11"/>
      <c r="F41" s="11"/>
      <c r="G41" s="11"/>
      <c r="H41" s="11"/>
      <c r="I41" s="12">
        <f t="shared" si="5"/>
        <v>0</v>
      </c>
      <c r="J41" s="12">
        <f t="shared" si="6"/>
        <v>0</v>
      </c>
      <c r="K41" s="12">
        <f t="shared" si="7"/>
        <v>0</v>
      </c>
      <c r="L41" s="13">
        <f t="shared" si="8"/>
        <v>0</v>
      </c>
      <c r="M41" s="19" t="s">
        <v>16</v>
      </c>
    </row>
    <row r="42" spans="1:13" ht="18">
      <c r="A42" s="4">
        <v>31</v>
      </c>
      <c r="B42" s="9"/>
      <c r="C42" s="11"/>
      <c r="D42" s="11"/>
      <c r="E42" s="11"/>
      <c r="F42" s="11"/>
      <c r="G42" s="11"/>
      <c r="H42" s="11"/>
      <c r="I42" s="12">
        <f t="shared" si="5"/>
        <v>0</v>
      </c>
      <c r="J42" s="12">
        <f t="shared" si="6"/>
        <v>0</v>
      </c>
      <c r="K42" s="12">
        <f t="shared" si="7"/>
        <v>0</v>
      </c>
      <c r="L42" s="13">
        <f t="shared" si="8"/>
        <v>0</v>
      </c>
      <c r="M42" s="19" t="s">
        <v>16</v>
      </c>
    </row>
    <row r="43" spans="1:13" ht="18">
      <c r="A43" s="4">
        <v>32</v>
      </c>
      <c r="B43" s="9"/>
      <c r="C43" s="11"/>
      <c r="D43" s="11"/>
      <c r="E43" s="11"/>
      <c r="F43" s="11"/>
      <c r="G43" s="11"/>
      <c r="H43" s="11"/>
      <c r="I43" s="12">
        <f t="shared" si="5"/>
        <v>0</v>
      </c>
      <c r="J43" s="12">
        <f t="shared" si="6"/>
        <v>0</v>
      </c>
      <c r="K43" s="12">
        <f t="shared" si="7"/>
        <v>0</v>
      </c>
      <c r="L43" s="13">
        <f t="shared" si="8"/>
        <v>0</v>
      </c>
      <c r="M43" s="19" t="s">
        <v>16</v>
      </c>
    </row>
    <row r="44" spans="1:13" ht="18">
      <c r="A44" s="4">
        <v>33</v>
      </c>
      <c r="B44" s="9"/>
      <c r="C44" s="11"/>
      <c r="D44" s="11"/>
      <c r="E44" s="11"/>
      <c r="F44" s="11"/>
      <c r="G44" s="11"/>
      <c r="H44" s="11"/>
      <c r="I44" s="12">
        <f aca="true" t="shared" si="9" ref="I44:I50">D44-F45</f>
        <v>0</v>
      </c>
      <c r="J44" s="12">
        <f aca="true" t="shared" si="10" ref="J44:J50">F45-E44</f>
        <v>0</v>
      </c>
      <c r="K44" s="12">
        <f aca="true" t="shared" si="11" ref="K44:K50">D44-E44</f>
        <v>0</v>
      </c>
      <c r="L44" s="13">
        <f aca="true" t="shared" si="12" ref="L44:L50">MAX(I44:K44)</f>
        <v>0</v>
      </c>
      <c r="M44" s="19" t="s">
        <v>16</v>
      </c>
    </row>
    <row r="45" spans="1:13" ht="18">
      <c r="A45" s="4">
        <v>34</v>
      </c>
      <c r="B45" s="9"/>
      <c r="C45" s="11"/>
      <c r="D45" s="11"/>
      <c r="E45" s="11"/>
      <c r="F45" s="11"/>
      <c r="G45" s="11"/>
      <c r="H45" s="11"/>
      <c r="I45" s="12">
        <f t="shared" si="9"/>
        <v>0</v>
      </c>
      <c r="J45" s="12">
        <f t="shared" si="10"/>
        <v>0</v>
      </c>
      <c r="K45" s="12">
        <f t="shared" si="11"/>
        <v>0</v>
      </c>
      <c r="L45" s="13">
        <f t="shared" si="12"/>
        <v>0</v>
      </c>
      <c r="M45" s="19" t="s">
        <v>16</v>
      </c>
    </row>
    <row r="46" spans="1:13" ht="18">
      <c r="A46" s="4">
        <v>35</v>
      </c>
      <c r="B46" s="9"/>
      <c r="C46" s="11"/>
      <c r="D46" s="11"/>
      <c r="E46" s="11"/>
      <c r="F46" s="11"/>
      <c r="G46" s="11"/>
      <c r="H46" s="11"/>
      <c r="I46" s="12">
        <f t="shared" si="9"/>
        <v>0</v>
      </c>
      <c r="J46" s="12">
        <f t="shared" si="10"/>
        <v>0</v>
      </c>
      <c r="K46" s="12">
        <f t="shared" si="11"/>
        <v>0</v>
      </c>
      <c r="L46" s="13">
        <f t="shared" si="12"/>
        <v>0</v>
      </c>
      <c r="M46" s="19" t="s">
        <v>16</v>
      </c>
    </row>
    <row r="47" spans="1:13" ht="18">
      <c r="A47" s="4">
        <v>36</v>
      </c>
      <c r="B47" s="9"/>
      <c r="C47" s="11"/>
      <c r="D47" s="11"/>
      <c r="E47" s="11"/>
      <c r="F47" s="11"/>
      <c r="G47" s="11"/>
      <c r="H47" s="11"/>
      <c r="I47" s="12">
        <f t="shared" si="9"/>
        <v>0</v>
      </c>
      <c r="J47" s="12">
        <f t="shared" si="10"/>
        <v>0</v>
      </c>
      <c r="K47" s="12">
        <f t="shared" si="11"/>
        <v>0</v>
      </c>
      <c r="L47" s="13">
        <f t="shared" si="12"/>
        <v>0</v>
      </c>
      <c r="M47" s="19" t="s">
        <v>16</v>
      </c>
    </row>
    <row r="48" spans="1:13" ht="18">
      <c r="A48" s="4">
        <v>37</v>
      </c>
      <c r="B48" s="9"/>
      <c r="C48" s="11"/>
      <c r="D48" s="11"/>
      <c r="E48" s="11"/>
      <c r="F48" s="11"/>
      <c r="G48" s="11"/>
      <c r="H48" s="11"/>
      <c r="I48" s="12">
        <f t="shared" si="9"/>
        <v>0</v>
      </c>
      <c r="J48" s="12">
        <f t="shared" si="10"/>
        <v>0</v>
      </c>
      <c r="K48" s="12">
        <f t="shared" si="11"/>
        <v>0</v>
      </c>
      <c r="L48" s="13">
        <f t="shared" si="12"/>
        <v>0</v>
      </c>
      <c r="M48" s="19" t="s">
        <v>16</v>
      </c>
    </row>
    <row r="49" spans="1:13" ht="18">
      <c r="A49" s="4">
        <v>38</v>
      </c>
      <c r="B49" s="9"/>
      <c r="C49" s="11"/>
      <c r="D49" s="11"/>
      <c r="E49" s="11"/>
      <c r="F49" s="11"/>
      <c r="G49" s="11"/>
      <c r="H49" s="11"/>
      <c r="I49" s="12">
        <f t="shared" si="9"/>
        <v>0</v>
      </c>
      <c r="J49" s="12">
        <f t="shared" si="10"/>
        <v>0</v>
      </c>
      <c r="K49" s="12">
        <f t="shared" si="11"/>
        <v>0</v>
      </c>
      <c r="L49" s="13">
        <f t="shared" si="12"/>
        <v>0</v>
      </c>
      <c r="M49" s="19" t="s">
        <v>16</v>
      </c>
    </row>
    <row r="50" spans="1:13" ht="18">
      <c r="A50" s="4">
        <v>39</v>
      </c>
      <c r="B50" s="9"/>
      <c r="C50" s="11"/>
      <c r="D50" s="11"/>
      <c r="E50" s="11"/>
      <c r="F50" s="11"/>
      <c r="G50" s="11"/>
      <c r="H50" s="11"/>
      <c r="I50" s="12">
        <f t="shared" si="9"/>
        <v>0</v>
      </c>
      <c r="J50" s="12">
        <f t="shared" si="10"/>
        <v>0</v>
      </c>
      <c r="K50" s="12">
        <f t="shared" si="11"/>
        <v>0</v>
      </c>
      <c r="L50" s="13">
        <f t="shared" si="12"/>
        <v>0</v>
      </c>
      <c r="M50" s="19" t="s">
        <v>16</v>
      </c>
    </row>
    <row r="51" spans="1:13" ht="18">
      <c r="A51" s="4">
        <v>40</v>
      </c>
      <c r="B51" s="9"/>
      <c r="C51" s="11"/>
      <c r="D51" s="11"/>
      <c r="E51" s="11"/>
      <c r="F51" s="11"/>
      <c r="G51" s="11"/>
      <c r="H51" s="11"/>
      <c r="I51" s="12" t="s">
        <v>10</v>
      </c>
      <c r="J51" s="12" t="s">
        <v>15</v>
      </c>
      <c r="K51" s="12" t="s">
        <v>10</v>
      </c>
      <c r="L51" s="13" t="s">
        <v>16</v>
      </c>
      <c r="M51" s="19" t="s">
        <v>18</v>
      </c>
    </row>
    <row r="53" spans="3:10" ht="18">
      <c r="C53" s="2" t="s">
        <v>21</v>
      </c>
      <c r="D53" s="14">
        <f>ROUND(SUM($F12:$F16)/5,1)</f>
        <v>0</v>
      </c>
      <c r="F53" s="2" t="s">
        <v>22</v>
      </c>
      <c r="G53" s="14">
        <f>ROUND(SUM($F12:$F31)/20,1)</f>
        <v>0</v>
      </c>
      <c r="I53" s="2" t="s">
        <v>23</v>
      </c>
      <c r="J53" s="14">
        <f>ROUND(SUM($F12:$F51)/40,1)</f>
        <v>0</v>
      </c>
    </row>
  </sheetData>
  <sheetProtection sheet="1"/>
  <mergeCells count="6">
    <mergeCell ref="A11:B11"/>
    <mergeCell ref="G3:I3"/>
    <mergeCell ref="D1:J1"/>
    <mergeCell ref="B8:M8"/>
    <mergeCell ref="B7:M7"/>
    <mergeCell ref="B9:M9"/>
  </mergeCells>
  <hyperlinks>
    <hyperlink ref="D1:J1" r:id="rId1" display="ATR (Average True Range)の極意を学んだ小次郎講師無料プレミアムセミナー"/>
  </hyperlinks>
  <printOptions/>
  <pageMargins left="0.7" right="0.7" top="0.75" bottom="0.75" header="0.3" footer="0.3"/>
  <pageSetup horizontalDpi="1200" verticalDpi="1200" orientation="landscape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xSplit="13" ySplit="11" topLeftCell="N12" activePane="bottomRight" state="frozen"/>
      <selection pane="topLeft" activeCell="A1" sqref="A1"/>
      <selection pane="topRight" activeCell="N1" sqref="N1"/>
      <selection pane="bottomLeft" activeCell="A5" sqref="A5"/>
      <selection pane="bottomRight" activeCell="A1" sqref="A1"/>
    </sheetView>
  </sheetViews>
  <sheetFormatPr defaultColWidth="9.140625" defaultRowHeight="15"/>
  <cols>
    <col min="1" max="1" width="4.00390625" style="0" customWidth="1"/>
    <col min="2" max="13" width="13.7109375" style="0" customWidth="1"/>
  </cols>
  <sheetData>
    <row r="1" spans="4:10" ht="18">
      <c r="D1" s="30" t="s">
        <v>39</v>
      </c>
      <c r="E1" s="30"/>
      <c r="F1" s="30"/>
      <c r="G1" s="30"/>
      <c r="H1" s="30"/>
      <c r="I1" s="30"/>
      <c r="J1" s="30"/>
    </row>
    <row r="3" spans="3:12" ht="18">
      <c r="C3" s="2" t="s">
        <v>12</v>
      </c>
      <c r="D3" s="8">
        <v>9984</v>
      </c>
      <c r="F3" s="2" t="s">
        <v>13</v>
      </c>
      <c r="G3" s="27" t="s">
        <v>14</v>
      </c>
      <c r="H3" s="28"/>
      <c r="I3" s="29"/>
      <c r="K3" s="1" t="s">
        <v>32</v>
      </c>
      <c r="L3" s="21">
        <v>100</v>
      </c>
    </row>
    <row r="4" spans="3:12" ht="18">
      <c r="C4" s="5"/>
      <c r="D4" s="5"/>
      <c r="F4" s="5"/>
      <c r="G4" s="5"/>
      <c r="H4" s="5"/>
      <c r="I4" s="5"/>
      <c r="K4" s="5"/>
      <c r="L4" s="5"/>
    </row>
    <row r="5" spans="2:13" ht="18">
      <c r="B5" s="1" t="s">
        <v>28</v>
      </c>
      <c r="C5" s="15">
        <v>2000</v>
      </c>
      <c r="D5" s="6" t="s">
        <v>25</v>
      </c>
      <c r="E5" s="1" t="s">
        <v>27</v>
      </c>
      <c r="F5" s="16">
        <f>C5*10</f>
        <v>20000</v>
      </c>
      <c r="G5" s="6" t="s">
        <v>24</v>
      </c>
      <c r="H5" s="2" t="s">
        <v>26</v>
      </c>
      <c r="I5" s="17">
        <f>M12</f>
        <v>195.19</v>
      </c>
      <c r="K5" s="1" t="s">
        <v>35</v>
      </c>
      <c r="L5" s="22">
        <f>IF(M12=0,"",ROUNDDOWN((F5/I5)/L3,0)*L3)</f>
        <v>100</v>
      </c>
      <c r="M5" s="23" t="s">
        <v>37</v>
      </c>
    </row>
    <row r="6" spans="3:9" ht="18">
      <c r="C6" s="5"/>
      <c r="D6" s="5"/>
      <c r="F6" s="5"/>
      <c r="G6" s="5"/>
      <c r="H6" s="5"/>
      <c r="I6" s="5"/>
    </row>
    <row r="7" spans="2:13" ht="18">
      <c r="B7" s="31" t="s">
        <v>20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13" ht="18">
      <c r="B8" s="31" t="s">
        <v>19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3" ht="18">
      <c r="B9" s="31" t="s">
        <v>29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1" spans="1:13" ht="18">
      <c r="A11" s="25" t="s">
        <v>11</v>
      </c>
      <c r="B11" s="26"/>
      <c r="C11" s="3" t="s">
        <v>0</v>
      </c>
      <c r="D11" s="3" t="s">
        <v>1</v>
      </c>
      <c r="E11" s="3" t="s">
        <v>2</v>
      </c>
      <c r="F11" s="3" t="s">
        <v>3</v>
      </c>
      <c r="G11" s="3" t="s">
        <v>8</v>
      </c>
      <c r="H11" s="3" t="s">
        <v>9</v>
      </c>
      <c r="I11" s="3" t="s">
        <v>4</v>
      </c>
      <c r="J11" s="3" t="s">
        <v>5</v>
      </c>
      <c r="K11" s="3" t="s">
        <v>6</v>
      </c>
      <c r="L11" s="7" t="s">
        <v>7</v>
      </c>
      <c r="M11" s="1" t="s">
        <v>17</v>
      </c>
    </row>
    <row r="12" spans="1:13" ht="18">
      <c r="A12" s="1">
        <v>1</v>
      </c>
      <c r="B12" s="9">
        <v>42776</v>
      </c>
      <c r="C12" s="11">
        <v>8900</v>
      </c>
      <c r="D12" s="11">
        <v>8900</v>
      </c>
      <c r="E12" s="11">
        <v>8751</v>
      </c>
      <c r="F12" s="11">
        <v>8792</v>
      </c>
      <c r="G12" s="11">
        <v>7852000</v>
      </c>
      <c r="H12" s="11">
        <v>8792</v>
      </c>
      <c r="I12" s="12">
        <f>D12-F13</f>
        <v>166</v>
      </c>
      <c r="J12" s="12">
        <f>F13-E12</f>
        <v>-17</v>
      </c>
      <c r="K12" s="12">
        <f>D12-E12</f>
        <v>149</v>
      </c>
      <c r="L12" s="13">
        <f>MAX(I12:K12)</f>
        <v>166</v>
      </c>
      <c r="M12" s="10">
        <f>ROUND((M13*19+L12*2)/21,2)</f>
        <v>195.19</v>
      </c>
    </row>
    <row r="13" spans="1:13" ht="18">
      <c r="A13" s="1">
        <v>2</v>
      </c>
      <c r="B13" s="9">
        <v>42775</v>
      </c>
      <c r="C13" s="11">
        <v>8800</v>
      </c>
      <c r="D13" s="11">
        <v>8976</v>
      </c>
      <c r="E13" s="11">
        <v>8700</v>
      </c>
      <c r="F13" s="11">
        <v>8734</v>
      </c>
      <c r="G13" s="11">
        <v>11207900</v>
      </c>
      <c r="H13" s="11">
        <v>8734</v>
      </c>
      <c r="I13" s="12">
        <f aca="true" t="shared" si="0" ref="I13:I30">D13-F14</f>
        <v>292</v>
      </c>
      <c r="J13" s="12">
        <f aca="true" t="shared" si="1" ref="J13:J50">F14-E13</f>
        <v>-16</v>
      </c>
      <c r="K13" s="12">
        <f aca="true" t="shared" si="2" ref="K13:K50">D13-E13</f>
        <v>276</v>
      </c>
      <c r="L13" s="13">
        <f aca="true" t="shared" si="3" ref="L13:L50">MAX(I13:K13)</f>
        <v>292</v>
      </c>
      <c r="M13" s="10">
        <f aca="true" t="shared" si="4" ref="M13:M30">ROUND((M14*19+L13*2)/21,2)</f>
        <v>198.26</v>
      </c>
    </row>
    <row r="14" spans="1:13" ht="18">
      <c r="A14" s="1">
        <v>3</v>
      </c>
      <c r="B14" s="9">
        <v>42774</v>
      </c>
      <c r="C14" s="11">
        <v>8700</v>
      </c>
      <c r="D14" s="11">
        <v>8700</v>
      </c>
      <c r="E14" s="11">
        <v>8545</v>
      </c>
      <c r="F14" s="11">
        <v>8684</v>
      </c>
      <c r="G14" s="11">
        <v>5227400</v>
      </c>
      <c r="H14" s="11">
        <v>8684</v>
      </c>
      <c r="I14" s="12">
        <f t="shared" si="0"/>
        <v>36</v>
      </c>
      <c r="J14" s="12">
        <f t="shared" si="1"/>
        <v>119</v>
      </c>
      <c r="K14" s="12">
        <f t="shared" si="2"/>
        <v>155</v>
      </c>
      <c r="L14" s="13">
        <f t="shared" si="3"/>
        <v>155</v>
      </c>
      <c r="M14" s="10">
        <f t="shared" si="4"/>
        <v>188.39</v>
      </c>
    </row>
    <row r="15" spans="1:13" ht="18">
      <c r="A15" s="1">
        <v>4</v>
      </c>
      <c r="B15" s="9">
        <v>42773</v>
      </c>
      <c r="C15" s="11">
        <v>8551</v>
      </c>
      <c r="D15" s="11">
        <v>8734</v>
      </c>
      <c r="E15" s="11">
        <v>8551</v>
      </c>
      <c r="F15" s="11">
        <v>8664</v>
      </c>
      <c r="G15" s="11">
        <v>5033900</v>
      </c>
      <c r="H15" s="11">
        <v>8664</v>
      </c>
      <c r="I15" s="12">
        <f t="shared" si="0"/>
        <v>81</v>
      </c>
      <c r="J15" s="12">
        <f t="shared" si="1"/>
        <v>102</v>
      </c>
      <c r="K15" s="12">
        <f t="shared" si="2"/>
        <v>183</v>
      </c>
      <c r="L15" s="13">
        <f t="shared" si="3"/>
        <v>183</v>
      </c>
      <c r="M15" s="10">
        <f t="shared" si="4"/>
        <v>191.9</v>
      </c>
    </row>
    <row r="16" spans="1:13" ht="18">
      <c r="A16" s="1">
        <v>5</v>
      </c>
      <c r="B16" s="9">
        <v>42772</v>
      </c>
      <c r="C16" s="11">
        <v>8631</v>
      </c>
      <c r="D16" s="11">
        <v>8707</v>
      </c>
      <c r="E16" s="11">
        <v>8590</v>
      </c>
      <c r="F16" s="11">
        <v>8653</v>
      </c>
      <c r="G16" s="11">
        <v>5362200</v>
      </c>
      <c r="H16" s="11">
        <v>8653</v>
      </c>
      <c r="I16" s="12">
        <f t="shared" si="0"/>
        <v>176</v>
      </c>
      <c r="J16" s="12">
        <f t="shared" si="1"/>
        <v>-59</v>
      </c>
      <c r="K16" s="12">
        <f t="shared" si="2"/>
        <v>117</v>
      </c>
      <c r="L16" s="13">
        <f t="shared" si="3"/>
        <v>176</v>
      </c>
      <c r="M16" s="10">
        <f t="shared" si="4"/>
        <v>192.84</v>
      </c>
    </row>
    <row r="17" spans="1:13" ht="18">
      <c r="A17" s="1">
        <v>6</v>
      </c>
      <c r="B17" s="9">
        <v>42769</v>
      </c>
      <c r="C17" s="11">
        <v>8720</v>
      </c>
      <c r="D17" s="11">
        <v>8747</v>
      </c>
      <c r="E17" s="11">
        <v>8492</v>
      </c>
      <c r="F17" s="11">
        <v>8531</v>
      </c>
      <c r="G17" s="11">
        <v>8730100</v>
      </c>
      <c r="H17" s="11">
        <v>8531</v>
      </c>
      <c r="I17" s="12">
        <f t="shared" si="0"/>
        <v>61</v>
      </c>
      <c r="J17" s="12">
        <f t="shared" si="1"/>
        <v>194</v>
      </c>
      <c r="K17" s="12">
        <f t="shared" si="2"/>
        <v>255</v>
      </c>
      <c r="L17" s="13">
        <f t="shared" si="3"/>
        <v>255</v>
      </c>
      <c r="M17" s="10">
        <f t="shared" si="4"/>
        <v>194.61</v>
      </c>
    </row>
    <row r="18" spans="1:13" ht="18">
      <c r="A18" s="1">
        <v>7</v>
      </c>
      <c r="B18" s="9">
        <v>42768</v>
      </c>
      <c r="C18" s="11">
        <v>8872</v>
      </c>
      <c r="D18" s="11">
        <v>8874</v>
      </c>
      <c r="E18" s="11">
        <v>8653</v>
      </c>
      <c r="F18" s="11">
        <v>8686</v>
      </c>
      <c r="G18" s="11">
        <v>5995600</v>
      </c>
      <c r="H18" s="11">
        <v>8686</v>
      </c>
      <c r="I18" s="12">
        <f t="shared" si="0"/>
        <v>69</v>
      </c>
      <c r="J18" s="12">
        <f t="shared" si="1"/>
        <v>152</v>
      </c>
      <c r="K18" s="12">
        <f t="shared" si="2"/>
        <v>221</v>
      </c>
      <c r="L18" s="13">
        <f t="shared" si="3"/>
        <v>221</v>
      </c>
      <c r="M18" s="10">
        <f t="shared" si="4"/>
        <v>188.25</v>
      </c>
    </row>
    <row r="19" spans="1:13" ht="18">
      <c r="A19" s="1">
        <v>8</v>
      </c>
      <c r="B19" s="9">
        <v>42767</v>
      </c>
      <c r="C19" s="11">
        <v>8650</v>
      </c>
      <c r="D19" s="11">
        <v>8814</v>
      </c>
      <c r="E19" s="11">
        <v>8636</v>
      </c>
      <c r="F19" s="11">
        <v>8805</v>
      </c>
      <c r="G19" s="11">
        <v>6654700</v>
      </c>
      <c r="H19" s="11">
        <v>8805</v>
      </c>
      <c r="I19" s="12">
        <f t="shared" si="0"/>
        <v>113</v>
      </c>
      <c r="J19" s="12">
        <f t="shared" si="1"/>
        <v>65</v>
      </c>
      <c r="K19" s="12">
        <f t="shared" si="2"/>
        <v>178</v>
      </c>
      <c r="L19" s="13">
        <f t="shared" si="3"/>
        <v>178</v>
      </c>
      <c r="M19" s="10">
        <f t="shared" si="4"/>
        <v>184.8</v>
      </c>
    </row>
    <row r="20" spans="1:13" ht="18">
      <c r="A20" s="1">
        <v>9</v>
      </c>
      <c r="B20" s="9">
        <v>42766</v>
      </c>
      <c r="C20" s="11">
        <v>8703</v>
      </c>
      <c r="D20" s="11">
        <v>8822</v>
      </c>
      <c r="E20" s="11">
        <v>8688</v>
      </c>
      <c r="F20" s="11">
        <v>8701</v>
      </c>
      <c r="G20" s="11">
        <v>7696500</v>
      </c>
      <c r="H20" s="11">
        <v>8701</v>
      </c>
      <c r="I20" s="12">
        <f t="shared" si="0"/>
        <v>-31</v>
      </c>
      <c r="J20" s="12">
        <f t="shared" si="1"/>
        <v>165</v>
      </c>
      <c r="K20" s="12">
        <f t="shared" si="2"/>
        <v>134</v>
      </c>
      <c r="L20" s="13">
        <f t="shared" si="3"/>
        <v>165</v>
      </c>
      <c r="M20" s="10">
        <f t="shared" si="4"/>
        <v>185.52</v>
      </c>
    </row>
    <row r="21" spans="1:13" ht="18">
      <c r="A21" s="1">
        <v>10</v>
      </c>
      <c r="B21" s="9">
        <v>42765</v>
      </c>
      <c r="C21" s="11">
        <v>8900</v>
      </c>
      <c r="D21" s="11">
        <v>8967</v>
      </c>
      <c r="E21" s="11">
        <v>8833</v>
      </c>
      <c r="F21" s="11">
        <v>8853</v>
      </c>
      <c r="G21" s="11">
        <v>6160500</v>
      </c>
      <c r="H21" s="11">
        <v>8853</v>
      </c>
      <c r="I21" s="12">
        <f t="shared" si="0"/>
        <v>-10</v>
      </c>
      <c r="J21" s="12">
        <f t="shared" si="1"/>
        <v>144</v>
      </c>
      <c r="K21" s="12">
        <f t="shared" si="2"/>
        <v>134</v>
      </c>
      <c r="L21" s="13">
        <f t="shared" si="3"/>
        <v>144</v>
      </c>
      <c r="M21" s="10">
        <f t="shared" si="4"/>
        <v>187.68</v>
      </c>
    </row>
    <row r="22" spans="1:13" ht="18">
      <c r="A22" s="1">
        <v>11</v>
      </c>
      <c r="B22" s="9">
        <v>42762</v>
      </c>
      <c r="C22" s="11">
        <v>8983</v>
      </c>
      <c r="D22" s="11">
        <v>9066</v>
      </c>
      <c r="E22" s="11">
        <v>8920</v>
      </c>
      <c r="F22" s="11">
        <v>8977</v>
      </c>
      <c r="G22" s="11">
        <v>10963300</v>
      </c>
      <c r="H22" s="11">
        <v>8977</v>
      </c>
      <c r="I22" s="12">
        <f t="shared" si="0"/>
        <v>110</v>
      </c>
      <c r="J22" s="12">
        <f t="shared" si="1"/>
        <v>36</v>
      </c>
      <c r="K22" s="12">
        <f t="shared" si="2"/>
        <v>146</v>
      </c>
      <c r="L22" s="13">
        <f t="shared" si="3"/>
        <v>146</v>
      </c>
      <c r="M22" s="10">
        <f t="shared" si="4"/>
        <v>192.28</v>
      </c>
    </row>
    <row r="23" spans="1:13" ht="18">
      <c r="A23" s="1">
        <v>12</v>
      </c>
      <c r="B23" s="9">
        <v>42761</v>
      </c>
      <c r="C23" s="11">
        <v>8772</v>
      </c>
      <c r="D23" s="11">
        <v>8960</v>
      </c>
      <c r="E23" s="11">
        <v>8765</v>
      </c>
      <c r="F23" s="11">
        <v>8956</v>
      </c>
      <c r="G23" s="11">
        <v>12706000</v>
      </c>
      <c r="H23" s="11">
        <v>8956</v>
      </c>
      <c r="I23" s="12">
        <f t="shared" si="0"/>
        <v>273</v>
      </c>
      <c r="J23" s="12">
        <f t="shared" si="1"/>
        <v>-78</v>
      </c>
      <c r="K23" s="12">
        <f t="shared" si="2"/>
        <v>195</v>
      </c>
      <c r="L23" s="13">
        <f t="shared" si="3"/>
        <v>273</v>
      </c>
      <c r="M23" s="10">
        <f t="shared" si="4"/>
        <v>197.15</v>
      </c>
    </row>
    <row r="24" spans="1:13" ht="18">
      <c r="A24" s="1">
        <v>13</v>
      </c>
      <c r="B24" s="9">
        <v>42760</v>
      </c>
      <c r="C24" s="11">
        <v>8648</v>
      </c>
      <c r="D24" s="11">
        <v>8725</v>
      </c>
      <c r="E24" s="11">
        <v>8614</v>
      </c>
      <c r="F24" s="11">
        <v>8687</v>
      </c>
      <c r="G24" s="11">
        <v>10638100</v>
      </c>
      <c r="H24" s="11">
        <v>8687</v>
      </c>
      <c r="I24" s="12">
        <f t="shared" si="0"/>
        <v>297</v>
      </c>
      <c r="J24" s="12">
        <f t="shared" si="1"/>
        <v>-186</v>
      </c>
      <c r="K24" s="12">
        <f t="shared" si="2"/>
        <v>111</v>
      </c>
      <c r="L24" s="13">
        <f t="shared" si="3"/>
        <v>297</v>
      </c>
      <c r="M24" s="10">
        <f t="shared" si="4"/>
        <v>189.17</v>
      </c>
    </row>
    <row r="25" spans="1:13" ht="18">
      <c r="A25" s="1">
        <v>14</v>
      </c>
      <c r="B25" s="9">
        <v>42759</v>
      </c>
      <c r="C25" s="11">
        <v>8315</v>
      </c>
      <c r="D25" s="11">
        <v>8550</v>
      </c>
      <c r="E25" s="11">
        <v>8306</v>
      </c>
      <c r="F25" s="11">
        <v>8428</v>
      </c>
      <c r="G25" s="11">
        <v>7887500</v>
      </c>
      <c r="H25" s="11">
        <v>8428</v>
      </c>
      <c r="I25" s="12">
        <f t="shared" si="0"/>
        <v>170</v>
      </c>
      <c r="J25" s="12">
        <f t="shared" si="1"/>
        <v>74</v>
      </c>
      <c r="K25" s="12">
        <f t="shared" si="2"/>
        <v>244</v>
      </c>
      <c r="L25" s="13">
        <f t="shared" si="3"/>
        <v>244</v>
      </c>
      <c r="M25" s="10">
        <f t="shared" si="4"/>
        <v>177.82</v>
      </c>
    </row>
    <row r="26" spans="1:13" ht="18">
      <c r="A26" s="1">
        <v>15</v>
      </c>
      <c r="B26" s="9">
        <v>42758</v>
      </c>
      <c r="C26" s="11">
        <v>8415</v>
      </c>
      <c r="D26" s="11">
        <v>8439</v>
      </c>
      <c r="E26" s="11">
        <v>8351</v>
      </c>
      <c r="F26" s="11">
        <v>8380</v>
      </c>
      <c r="G26" s="11">
        <v>7149800</v>
      </c>
      <c r="H26" s="11">
        <v>8380</v>
      </c>
      <c r="I26" s="12">
        <f t="shared" si="0"/>
        <v>-11</v>
      </c>
      <c r="J26" s="12">
        <f t="shared" si="1"/>
        <v>99</v>
      </c>
      <c r="K26" s="12">
        <f t="shared" si="2"/>
        <v>88</v>
      </c>
      <c r="L26" s="13">
        <f t="shared" si="3"/>
        <v>99</v>
      </c>
      <c r="M26" s="10">
        <f t="shared" si="4"/>
        <v>170.85</v>
      </c>
    </row>
    <row r="27" spans="1:13" ht="18">
      <c r="A27" s="1">
        <v>16</v>
      </c>
      <c r="B27" s="9">
        <v>42755</v>
      </c>
      <c r="C27" s="11">
        <v>8343</v>
      </c>
      <c r="D27" s="11">
        <v>8482</v>
      </c>
      <c r="E27" s="11">
        <v>8301</v>
      </c>
      <c r="F27" s="11">
        <v>8450</v>
      </c>
      <c r="G27" s="11">
        <v>7098700</v>
      </c>
      <c r="H27" s="11">
        <v>8450</v>
      </c>
      <c r="I27" s="12">
        <f t="shared" si="0"/>
        <v>153</v>
      </c>
      <c r="J27" s="12">
        <f t="shared" si="1"/>
        <v>28</v>
      </c>
      <c r="K27" s="12">
        <f t="shared" si="2"/>
        <v>181</v>
      </c>
      <c r="L27" s="13">
        <f t="shared" si="3"/>
        <v>181</v>
      </c>
      <c r="M27" s="10">
        <f t="shared" si="4"/>
        <v>178.41</v>
      </c>
    </row>
    <row r="28" spans="1:13" ht="18">
      <c r="A28" s="1">
        <v>17</v>
      </c>
      <c r="B28" s="9">
        <v>42754</v>
      </c>
      <c r="C28" s="11">
        <v>8353</v>
      </c>
      <c r="D28" s="11">
        <v>8420</v>
      </c>
      <c r="E28" s="11">
        <v>8295</v>
      </c>
      <c r="F28" s="11">
        <v>8329</v>
      </c>
      <c r="G28" s="11">
        <v>6258000</v>
      </c>
      <c r="H28" s="11">
        <v>8329</v>
      </c>
      <c r="I28" s="12">
        <f t="shared" si="0"/>
        <v>178</v>
      </c>
      <c r="J28" s="12">
        <f t="shared" si="1"/>
        <v>-53</v>
      </c>
      <c r="K28" s="12">
        <f t="shared" si="2"/>
        <v>125</v>
      </c>
      <c r="L28" s="13">
        <f t="shared" si="3"/>
        <v>178</v>
      </c>
      <c r="M28" s="10">
        <f t="shared" si="4"/>
        <v>178.14</v>
      </c>
    </row>
    <row r="29" spans="1:13" ht="18">
      <c r="A29" s="1">
        <v>18</v>
      </c>
      <c r="B29" s="9">
        <v>42753</v>
      </c>
      <c r="C29" s="11">
        <v>8090</v>
      </c>
      <c r="D29" s="11">
        <v>8273</v>
      </c>
      <c r="E29" s="11">
        <v>8034</v>
      </c>
      <c r="F29" s="11">
        <v>8242</v>
      </c>
      <c r="G29" s="11">
        <v>7295500</v>
      </c>
      <c r="H29" s="11">
        <v>8242</v>
      </c>
      <c r="I29" s="12">
        <f t="shared" si="0"/>
        <v>94</v>
      </c>
      <c r="J29" s="12">
        <f t="shared" si="1"/>
        <v>145</v>
      </c>
      <c r="K29" s="12">
        <f t="shared" si="2"/>
        <v>239</v>
      </c>
      <c r="L29" s="13">
        <f t="shared" si="3"/>
        <v>239</v>
      </c>
      <c r="M29" s="10">
        <f t="shared" si="4"/>
        <v>178.15</v>
      </c>
    </row>
    <row r="30" spans="1:13" ht="18">
      <c r="A30" s="1">
        <v>19</v>
      </c>
      <c r="B30" s="9">
        <v>42752</v>
      </c>
      <c r="C30" s="11">
        <v>8300</v>
      </c>
      <c r="D30" s="11">
        <v>8304</v>
      </c>
      <c r="E30" s="11">
        <v>8145</v>
      </c>
      <c r="F30" s="11">
        <v>8179</v>
      </c>
      <c r="G30" s="11">
        <v>6467100</v>
      </c>
      <c r="H30" s="11">
        <v>8179</v>
      </c>
      <c r="I30" s="12">
        <f t="shared" si="0"/>
        <v>-46</v>
      </c>
      <c r="J30" s="12">
        <f t="shared" si="1"/>
        <v>205</v>
      </c>
      <c r="K30" s="12">
        <f t="shared" si="2"/>
        <v>159</v>
      </c>
      <c r="L30" s="13">
        <f t="shared" si="3"/>
        <v>205</v>
      </c>
      <c r="M30" s="10">
        <f t="shared" si="4"/>
        <v>171.75</v>
      </c>
    </row>
    <row r="31" spans="1:13" ht="18">
      <c r="A31" s="1">
        <v>20</v>
      </c>
      <c r="B31" s="9">
        <v>42751</v>
      </c>
      <c r="C31" s="11">
        <v>8451</v>
      </c>
      <c r="D31" s="11">
        <v>8480</v>
      </c>
      <c r="E31" s="11">
        <v>8350</v>
      </c>
      <c r="F31" s="11">
        <v>8350</v>
      </c>
      <c r="G31" s="11">
        <v>5054400</v>
      </c>
      <c r="H31" s="11">
        <v>8350</v>
      </c>
      <c r="I31" s="12">
        <f>D31-F32</f>
        <v>3</v>
      </c>
      <c r="J31" s="12">
        <f t="shared" si="1"/>
        <v>127</v>
      </c>
      <c r="K31" s="12">
        <f t="shared" si="2"/>
        <v>130</v>
      </c>
      <c r="L31" s="13">
        <f t="shared" si="3"/>
        <v>130</v>
      </c>
      <c r="M31" s="10">
        <f>ROUND(SUM(L31:L50)/20,2)</f>
        <v>168.25</v>
      </c>
    </row>
    <row r="32" spans="1:13" ht="18">
      <c r="A32" s="1">
        <v>21</v>
      </c>
      <c r="B32" s="9">
        <v>42748</v>
      </c>
      <c r="C32" s="11">
        <v>8414</v>
      </c>
      <c r="D32" s="11">
        <v>8508</v>
      </c>
      <c r="E32" s="11">
        <v>8354</v>
      </c>
      <c r="F32" s="11">
        <v>8477</v>
      </c>
      <c r="G32" s="11">
        <v>5896500</v>
      </c>
      <c r="H32" s="11">
        <v>8477</v>
      </c>
      <c r="I32" s="12">
        <f>D32-F33</f>
        <v>78</v>
      </c>
      <c r="J32" s="12">
        <f t="shared" si="1"/>
        <v>76</v>
      </c>
      <c r="K32" s="12">
        <f t="shared" si="2"/>
        <v>154</v>
      </c>
      <c r="L32" s="13">
        <f t="shared" si="3"/>
        <v>154</v>
      </c>
      <c r="M32" s="10" t="s">
        <v>16</v>
      </c>
    </row>
    <row r="33" spans="1:13" ht="18">
      <c r="A33" s="4">
        <v>22</v>
      </c>
      <c r="B33" s="9">
        <v>42747</v>
      </c>
      <c r="C33" s="11">
        <v>8480</v>
      </c>
      <c r="D33" s="11">
        <v>8517</v>
      </c>
      <c r="E33" s="11">
        <v>8395</v>
      </c>
      <c r="F33" s="11">
        <v>8430</v>
      </c>
      <c r="G33" s="11">
        <v>6894100</v>
      </c>
      <c r="H33" s="11">
        <v>8430</v>
      </c>
      <c r="I33" s="12">
        <f aca="true" t="shared" si="5" ref="I33:I50">D33-F34</f>
        <v>22</v>
      </c>
      <c r="J33" s="12">
        <f t="shared" si="1"/>
        <v>100</v>
      </c>
      <c r="K33" s="12">
        <f t="shared" si="2"/>
        <v>122</v>
      </c>
      <c r="L33" s="13">
        <f t="shared" si="3"/>
        <v>122</v>
      </c>
      <c r="M33" s="10" t="s">
        <v>16</v>
      </c>
    </row>
    <row r="34" spans="1:13" ht="18">
      <c r="A34" s="4">
        <v>23</v>
      </c>
      <c r="B34" s="9">
        <v>42746</v>
      </c>
      <c r="C34" s="11">
        <v>8500</v>
      </c>
      <c r="D34" s="11">
        <v>8535</v>
      </c>
      <c r="E34" s="11">
        <v>8380</v>
      </c>
      <c r="F34" s="11">
        <v>8495</v>
      </c>
      <c r="G34" s="11">
        <v>7789300</v>
      </c>
      <c r="H34" s="11">
        <v>8495</v>
      </c>
      <c r="I34" s="12">
        <f t="shared" si="5"/>
        <v>112</v>
      </c>
      <c r="J34" s="12">
        <f t="shared" si="1"/>
        <v>43</v>
      </c>
      <c r="K34" s="12">
        <f t="shared" si="2"/>
        <v>155</v>
      </c>
      <c r="L34" s="13">
        <f t="shared" si="3"/>
        <v>155</v>
      </c>
      <c r="M34" s="10" t="s">
        <v>16</v>
      </c>
    </row>
    <row r="35" spans="1:13" ht="18">
      <c r="A35" s="4">
        <v>24</v>
      </c>
      <c r="B35" s="9">
        <v>42745</v>
      </c>
      <c r="C35" s="11">
        <v>8500</v>
      </c>
      <c r="D35" s="11">
        <v>8590</v>
      </c>
      <c r="E35" s="11">
        <v>8368</v>
      </c>
      <c r="F35" s="11">
        <v>8423</v>
      </c>
      <c r="G35" s="11">
        <v>12725000</v>
      </c>
      <c r="H35" s="11">
        <v>8423</v>
      </c>
      <c r="I35" s="12">
        <f t="shared" si="5"/>
        <v>227</v>
      </c>
      <c r="J35" s="12">
        <f t="shared" si="1"/>
        <v>-5</v>
      </c>
      <c r="K35" s="12">
        <f t="shared" si="2"/>
        <v>222</v>
      </c>
      <c r="L35" s="13">
        <f t="shared" si="3"/>
        <v>227</v>
      </c>
      <c r="M35" s="10" t="s">
        <v>16</v>
      </c>
    </row>
    <row r="36" spans="1:13" ht="18">
      <c r="A36" s="4">
        <v>25</v>
      </c>
      <c r="B36" s="9">
        <v>42741</v>
      </c>
      <c r="C36" s="11">
        <v>8082</v>
      </c>
      <c r="D36" s="11">
        <v>8383</v>
      </c>
      <c r="E36" s="11">
        <v>8075</v>
      </c>
      <c r="F36" s="11">
        <v>8363</v>
      </c>
      <c r="G36" s="11">
        <v>13835300</v>
      </c>
      <c r="H36" s="11">
        <v>8363</v>
      </c>
      <c r="I36" s="12">
        <f t="shared" si="5"/>
        <v>230</v>
      </c>
      <c r="J36" s="12">
        <f t="shared" si="1"/>
        <v>78</v>
      </c>
      <c r="K36" s="12">
        <f t="shared" si="2"/>
        <v>308</v>
      </c>
      <c r="L36" s="13">
        <f t="shared" si="3"/>
        <v>308</v>
      </c>
      <c r="M36" s="10" t="s">
        <v>16</v>
      </c>
    </row>
    <row r="37" spans="1:13" ht="18">
      <c r="A37" s="4">
        <v>26</v>
      </c>
      <c r="B37" s="9">
        <v>42740</v>
      </c>
      <c r="C37" s="11">
        <v>8030</v>
      </c>
      <c r="D37" s="11">
        <v>8200</v>
      </c>
      <c r="E37" s="11">
        <v>7999</v>
      </c>
      <c r="F37" s="11">
        <v>8153</v>
      </c>
      <c r="G37" s="11">
        <v>11837300</v>
      </c>
      <c r="H37" s="11">
        <v>8153</v>
      </c>
      <c r="I37" s="12">
        <f t="shared" si="5"/>
        <v>205</v>
      </c>
      <c r="J37" s="12">
        <f t="shared" si="1"/>
        <v>-4</v>
      </c>
      <c r="K37" s="12">
        <f t="shared" si="2"/>
        <v>201</v>
      </c>
      <c r="L37" s="13">
        <f t="shared" si="3"/>
        <v>205</v>
      </c>
      <c r="M37" s="10" t="s">
        <v>16</v>
      </c>
    </row>
    <row r="38" spans="1:13" ht="18">
      <c r="A38" s="4">
        <v>27</v>
      </c>
      <c r="B38" s="9">
        <v>42739</v>
      </c>
      <c r="C38" s="11">
        <v>7850</v>
      </c>
      <c r="D38" s="11">
        <v>8016</v>
      </c>
      <c r="E38" s="11">
        <v>7850</v>
      </c>
      <c r="F38" s="11">
        <v>7995</v>
      </c>
      <c r="G38" s="11">
        <v>7886900</v>
      </c>
      <c r="H38" s="11">
        <v>7995</v>
      </c>
      <c r="I38" s="12">
        <f t="shared" si="5"/>
        <v>251</v>
      </c>
      <c r="J38" s="12">
        <f t="shared" si="1"/>
        <v>-85</v>
      </c>
      <c r="K38" s="12">
        <f t="shared" si="2"/>
        <v>166</v>
      </c>
      <c r="L38" s="13">
        <f t="shared" si="3"/>
        <v>251</v>
      </c>
      <c r="M38" s="10" t="s">
        <v>16</v>
      </c>
    </row>
    <row r="39" spans="1:13" ht="18">
      <c r="A39" s="4">
        <v>28</v>
      </c>
      <c r="B39" s="9">
        <v>42734</v>
      </c>
      <c r="C39" s="11">
        <v>7690</v>
      </c>
      <c r="D39" s="11">
        <v>7814</v>
      </c>
      <c r="E39" s="11">
        <v>7643</v>
      </c>
      <c r="F39" s="11">
        <v>7765</v>
      </c>
      <c r="G39" s="11">
        <v>4683700</v>
      </c>
      <c r="H39" s="11">
        <v>7765</v>
      </c>
      <c r="I39" s="12">
        <f t="shared" si="5"/>
        <v>84</v>
      </c>
      <c r="J39" s="12">
        <f t="shared" si="1"/>
        <v>87</v>
      </c>
      <c r="K39" s="12">
        <f t="shared" si="2"/>
        <v>171</v>
      </c>
      <c r="L39" s="13">
        <f t="shared" si="3"/>
        <v>171</v>
      </c>
      <c r="M39" s="10" t="s">
        <v>16</v>
      </c>
    </row>
    <row r="40" spans="1:13" ht="18">
      <c r="A40" s="4">
        <v>29</v>
      </c>
      <c r="B40" s="9">
        <v>42733</v>
      </c>
      <c r="C40" s="11">
        <v>7820</v>
      </c>
      <c r="D40" s="11">
        <v>7830</v>
      </c>
      <c r="E40" s="11">
        <v>7710</v>
      </c>
      <c r="F40" s="11">
        <v>7730</v>
      </c>
      <c r="G40" s="11">
        <v>5429100</v>
      </c>
      <c r="H40" s="11">
        <v>7730</v>
      </c>
      <c r="I40" s="12">
        <f t="shared" si="5"/>
        <v>-28</v>
      </c>
      <c r="J40" s="12">
        <f t="shared" si="1"/>
        <v>148</v>
      </c>
      <c r="K40" s="12">
        <f t="shared" si="2"/>
        <v>120</v>
      </c>
      <c r="L40" s="13">
        <f t="shared" si="3"/>
        <v>148</v>
      </c>
      <c r="M40" s="10" t="s">
        <v>16</v>
      </c>
    </row>
    <row r="41" spans="1:13" ht="18">
      <c r="A41" s="4">
        <v>30</v>
      </c>
      <c r="B41" s="9">
        <v>42732</v>
      </c>
      <c r="C41" s="11">
        <v>7891</v>
      </c>
      <c r="D41" s="11">
        <v>7902</v>
      </c>
      <c r="E41" s="11">
        <v>7838</v>
      </c>
      <c r="F41" s="11">
        <v>7858</v>
      </c>
      <c r="G41" s="11">
        <v>3085500</v>
      </c>
      <c r="H41" s="11">
        <v>7858</v>
      </c>
      <c r="I41" s="12">
        <f t="shared" si="5"/>
        <v>34</v>
      </c>
      <c r="J41" s="12">
        <f t="shared" si="1"/>
        <v>30</v>
      </c>
      <c r="K41" s="12">
        <f t="shared" si="2"/>
        <v>64</v>
      </c>
      <c r="L41" s="13">
        <f t="shared" si="3"/>
        <v>64</v>
      </c>
      <c r="M41" s="10" t="s">
        <v>16</v>
      </c>
    </row>
    <row r="42" spans="1:13" ht="18">
      <c r="A42" s="4">
        <v>31</v>
      </c>
      <c r="B42" s="9">
        <v>42731</v>
      </c>
      <c r="C42" s="11">
        <v>7845</v>
      </c>
      <c r="D42" s="11">
        <v>7922</v>
      </c>
      <c r="E42" s="11">
        <v>7826</v>
      </c>
      <c r="F42" s="11">
        <v>7868</v>
      </c>
      <c r="G42" s="11">
        <v>3740400</v>
      </c>
      <c r="H42" s="11">
        <v>7868</v>
      </c>
      <c r="I42" s="12">
        <f t="shared" si="5"/>
        <v>75</v>
      </c>
      <c r="J42" s="12">
        <f t="shared" si="1"/>
        <v>21</v>
      </c>
      <c r="K42" s="12">
        <f t="shared" si="2"/>
        <v>96</v>
      </c>
      <c r="L42" s="13">
        <f t="shared" si="3"/>
        <v>96</v>
      </c>
      <c r="M42" s="10" t="s">
        <v>16</v>
      </c>
    </row>
    <row r="43" spans="1:13" ht="18">
      <c r="A43" s="4">
        <v>32</v>
      </c>
      <c r="B43" s="9">
        <v>42730</v>
      </c>
      <c r="C43" s="11">
        <v>7870</v>
      </c>
      <c r="D43" s="11">
        <v>7886</v>
      </c>
      <c r="E43" s="11">
        <v>7815</v>
      </c>
      <c r="F43" s="11">
        <v>7847</v>
      </c>
      <c r="G43" s="11">
        <v>3447100</v>
      </c>
      <c r="H43" s="11">
        <v>7847</v>
      </c>
      <c r="I43" s="12">
        <f t="shared" si="5"/>
        <v>-28</v>
      </c>
      <c r="J43" s="12">
        <f t="shared" si="1"/>
        <v>99</v>
      </c>
      <c r="K43" s="12">
        <f t="shared" si="2"/>
        <v>71</v>
      </c>
      <c r="L43" s="13">
        <f t="shared" si="3"/>
        <v>99</v>
      </c>
      <c r="M43" s="10" t="s">
        <v>16</v>
      </c>
    </row>
    <row r="44" spans="1:13" ht="18">
      <c r="A44" s="4">
        <v>33</v>
      </c>
      <c r="B44" s="9">
        <v>42726</v>
      </c>
      <c r="C44" s="11">
        <v>7875</v>
      </c>
      <c r="D44" s="11">
        <v>7914</v>
      </c>
      <c r="E44" s="11">
        <v>7824</v>
      </c>
      <c r="F44" s="11">
        <v>7914</v>
      </c>
      <c r="G44" s="11">
        <v>4109500</v>
      </c>
      <c r="H44" s="11">
        <v>7914</v>
      </c>
      <c r="I44" s="12">
        <f t="shared" si="5"/>
        <v>0</v>
      </c>
      <c r="J44" s="12">
        <f t="shared" si="1"/>
        <v>90</v>
      </c>
      <c r="K44" s="12">
        <f t="shared" si="2"/>
        <v>90</v>
      </c>
      <c r="L44" s="13">
        <f t="shared" si="3"/>
        <v>90</v>
      </c>
      <c r="M44" s="10" t="s">
        <v>16</v>
      </c>
    </row>
    <row r="45" spans="1:13" ht="18">
      <c r="A45" s="4">
        <v>34</v>
      </c>
      <c r="B45" s="9">
        <v>42725</v>
      </c>
      <c r="C45" s="11">
        <v>8012</v>
      </c>
      <c r="D45" s="11">
        <v>8026</v>
      </c>
      <c r="E45" s="11">
        <v>7845</v>
      </c>
      <c r="F45" s="11">
        <v>7914</v>
      </c>
      <c r="G45" s="11">
        <v>7179300</v>
      </c>
      <c r="H45" s="11">
        <v>7914</v>
      </c>
      <c r="I45" s="12">
        <f t="shared" si="5"/>
        <v>54</v>
      </c>
      <c r="J45" s="12">
        <f t="shared" si="1"/>
        <v>127</v>
      </c>
      <c r="K45" s="12">
        <f t="shared" si="2"/>
        <v>181</v>
      </c>
      <c r="L45" s="13">
        <f t="shared" si="3"/>
        <v>181</v>
      </c>
      <c r="M45" s="10" t="s">
        <v>16</v>
      </c>
    </row>
    <row r="46" spans="1:13" ht="18">
      <c r="A46" s="4">
        <v>35</v>
      </c>
      <c r="B46" s="9">
        <v>42724</v>
      </c>
      <c r="C46" s="11">
        <v>7792</v>
      </c>
      <c r="D46" s="11">
        <v>8027</v>
      </c>
      <c r="E46" s="11">
        <v>7783</v>
      </c>
      <c r="F46" s="11">
        <v>7972</v>
      </c>
      <c r="G46" s="11">
        <v>8117600</v>
      </c>
      <c r="H46" s="11">
        <v>7972</v>
      </c>
      <c r="I46" s="12">
        <f t="shared" si="5"/>
        <v>205</v>
      </c>
      <c r="J46" s="12">
        <f t="shared" si="1"/>
        <v>39</v>
      </c>
      <c r="K46" s="12">
        <f t="shared" si="2"/>
        <v>244</v>
      </c>
      <c r="L46" s="13">
        <f t="shared" si="3"/>
        <v>244</v>
      </c>
      <c r="M46" s="10" t="s">
        <v>16</v>
      </c>
    </row>
    <row r="47" spans="1:13" ht="18">
      <c r="A47" s="4">
        <v>36</v>
      </c>
      <c r="B47" s="9">
        <v>42723</v>
      </c>
      <c r="C47" s="11">
        <v>7801</v>
      </c>
      <c r="D47" s="11">
        <v>7840</v>
      </c>
      <c r="E47" s="11">
        <v>7777</v>
      </c>
      <c r="F47" s="11">
        <v>7822</v>
      </c>
      <c r="G47" s="11">
        <v>4128500</v>
      </c>
      <c r="H47" s="11">
        <v>7822</v>
      </c>
      <c r="I47" s="12">
        <f t="shared" si="5"/>
        <v>9</v>
      </c>
      <c r="J47" s="12">
        <f t="shared" si="1"/>
        <v>54</v>
      </c>
      <c r="K47" s="12">
        <f t="shared" si="2"/>
        <v>63</v>
      </c>
      <c r="L47" s="13">
        <f t="shared" si="3"/>
        <v>63</v>
      </c>
      <c r="M47" s="10" t="s">
        <v>16</v>
      </c>
    </row>
    <row r="48" spans="1:13" ht="18">
      <c r="A48" s="4">
        <v>37</v>
      </c>
      <c r="B48" s="9">
        <v>42720</v>
      </c>
      <c r="C48" s="11">
        <v>7888</v>
      </c>
      <c r="D48" s="11">
        <v>7926</v>
      </c>
      <c r="E48" s="11">
        <v>7823</v>
      </c>
      <c r="F48" s="11">
        <v>7831</v>
      </c>
      <c r="G48" s="11">
        <v>5625700</v>
      </c>
      <c r="H48" s="11">
        <v>7831</v>
      </c>
      <c r="I48" s="12">
        <f t="shared" si="5"/>
        <v>78</v>
      </c>
      <c r="J48" s="12">
        <f t="shared" si="1"/>
        <v>25</v>
      </c>
      <c r="K48" s="12">
        <f t="shared" si="2"/>
        <v>103</v>
      </c>
      <c r="L48" s="13">
        <f t="shared" si="3"/>
        <v>103</v>
      </c>
      <c r="M48" s="10" t="s">
        <v>16</v>
      </c>
    </row>
    <row r="49" spans="1:13" ht="18">
      <c r="A49" s="4">
        <v>38</v>
      </c>
      <c r="B49" s="9">
        <v>42719</v>
      </c>
      <c r="C49" s="11">
        <v>7900</v>
      </c>
      <c r="D49" s="11">
        <v>8068</v>
      </c>
      <c r="E49" s="11">
        <v>7765</v>
      </c>
      <c r="F49" s="11">
        <v>7848</v>
      </c>
      <c r="G49" s="11">
        <v>10547900</v>
      </c>
      <c r="H49" s="11">
        <v>7848</v>
      </c>
      <c r="I49" s="12">
        <f t="shared" si="5"/>
        <v>109</v>
      </c>
      <c r="J49" s="12">
        <f t="shared" si="1"/>
        <v>194</v>
      </c>
      <c r="K49" s="12">
        <f t="shared" si="2"/>
        <v>303</v>
      </c>
      <c r="L49" s="13">
        <f t="shared" si="3"/>
        <v>303</v>
      </c>
      <c r="M49" s="10" t="s">
        <v>16</v>
      </c>
    </row>
    <row r="50" spans="1:13" ht="18">
      <c r="A50" s="4">
        <v>39</v>
      </c>
      <c r="B50" s="9">
        <v>42718</v>
      </c>
      <c r="C50" s="11">
        <v>7800</v>
      </c>
      <c r="D50" s="11">
        <v>8007</v>
      </c>
      <c r="E50" s="11">
        <v>7756</v>
      </c>
      <c r="F50" s="11">
        <v>7959</v>
      </c>
      <c r="G50" s="11">
        <v>13896000</v>
      </c>
      <c r="H50" s="11">
        <v>7959</v>
      </c>
      <c r="I50" s="12">
        <f t="shared" si="5"/>
        <v>235</v>
      </c>
      <c r="J50" s="12">
        <f t="shared" si="1"/>
        <v>16</v>
      </c>
      <c r="K50" s="12">
        <f t="shared" si="2"/>
        <v>251</v>
      </c>
      <c r="L50" s="13">
        <f t="shared" si="3"/>
        <v>251</v>
      </c>
      <c r="M50" s="10" t="s">
        <v>16</v>
      </c>
    </row>
    <row r="51" spans="1:13" ht="18">
      <c r="A51" s="4">
        <v>40</v>
      </c>
      <c r="B51" s="9">
        <v>42717</v>
      </c>
      <c r="C51" s="11">
        <v>7839</v>
      </c>
      <c r="D51" s="11">
        <v>7857</v>
      </c>
      <c r="E51" s="11">
        <v>7735</v>
      </c>
      <c r="F51" s="11">
        <v>7772</v>
      </c>
      <c r="G51" s="11">
        <v>6696800</v>
      </c>
      <c r="H51" s="11">
        <v>7772</v>
      </c>
      <c r="I51" s="12" t="s">
        <v>10</v>
      </c>
      <c r="J51" s="12" t="s">
        <v>15</v>
      </c>
      <c r="K51" s="12" t="s">
        <v>10</v>
      </c>
      <c r="L51" s="13" t="s">
        <v>16</v>
      </c>
      <c r="M51" s="10" t="s">
        <v>18</v>
      </c>
    </row>
    <row r="53" spans="3:10" ht="18">
      <c r="C53" s="2" t="s">
        <v>21</v>
      </c>
      <c r="D53" s="14">
        <f>ROUND(SUM($F12:$F16)/5,1)</f>
        <v>8705.4</v>
      </c>
      <c r="F53" s="2" t="s">
        <v>22</v>
      </c>
      <c r="G53" s="14">
        <f>ROUND(SUM($F12:$F31)/20,1)</f>
        <v>8604.1</v>
      </c>
      <c r="I53" s="2" t="s">
        <v>23</v>
      </c>
      <c r="J53" s="14">
        <f>ROUND(SUM($F12:$F51)/40,1)</f>
        <v>8312.9</v>
      </c>
    </row>
  </sheetData>
  <sheetProtection sheet="1"/>
  <mergeCells count="6">
    <mergeCell ref="G3:I3"/>
    <mergeCell ref="A11:B11"/>
    <mergeCell ref="D1:J1"/>
    <mergeCell ref="B7:M7"/>
    <mergeCell ref="B8:M8"/>
    <mergeCell ref="B9:M9"/>
  </mergeCells>
  <hyperlinks>
    <hyperlink ref="D1:J1" r:id="rId1" display="ATR (Average True Range)の極意を学んだ小次郎講師無料プレミアムセミナー"/>
  </hyperlinks>
  <printOptions/>
  <pageMargins left="0.7" right="0.7" top="0.75" bottom="0.75" header="0.3" footer="0.3"/>
  <pageSetup horizontalDpi="1200" verticalDpi="1200" orientation="landscape" paperSize="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A1" sqref="A1"/>
    </sheetView>
  </sheetViews>
  <sheetFormatPr defaultColWidth="9.140625" defaultRowHeight="15"/>
  <cols>
    <col min="1" max="1" width="4.00390625" style="0" customWidth="1"/>
    <col min="2" max="11" width="14.7109375" style="0" customWidth="1"/>
  </cols>
  <sheetData>
    <row r="1" spans="4:10" ht="18">
      <c r="D1" s="30" t="s">
        <v>39</v>
      </c>
      <c r="E1" s="30"/>
      <c r="F1" s="30"/>
      <c r="G1" s="30"/>
      <c r="H1" s="30"/>
      <c r="I1" s="30"/>
      <c r="J1" s="30"/>
    </row>
    <row r="3" spans="3:10" ht="18">
      <c r="C3" s="2" t="s">
        <v>33</v>
      </c>
      <c r="D3" s="32" t="s">
        <v>34</v>
      </c>
      <c r="E3" s="33"/>
      <c r="I3" s="1" t="s">
        <v>31</v>
      </c>
      <c r="J3" s="21">
        <v>1000</v>
      </c>
    </row>
    <row r="4" spans="3:7" ht="18">
      <c r="C4" s="5"/>
      <c r="D4" s="5"/>
      <c r="F4" s="5"/>
      <c r="G4" s="5"/>
    </row>
    <row r="5" spans="2:11" ht="18">
      <c r="B5" s="1" t="s">
        <v>28</v>
      </c>
      <c r="C5" s="15">
        <v>2000</v>
      </c>
      <c r="D5" s="6" t="s">
        <v>25</v>
      </c>
      <c r="E5" s="1" t="s">
        <v>27</v>
      </c>
      <c r="F5" s="16">
        <f>C5*10</f>
        <v>20000</v>
      </c>
      <c r="G5" s="2" t="s">
        <v>26</v>
      </c>
      <c r="H5" s="17">
        <f>K12</f>
        <v>1.26</v>
      </c>
      <c r="I5" s="1" t="s">
        <v>35</v>
      </c>
      <c r="J5" s="22">
        <f>IF(K12=0,"",ROUNDDOWN((F5/H5)/J3,0)*J3)</f>
        <v>15000</v>
      </c>
      <c r="K5" s="24" t="s">
        <v>38</v>
      </c>
    </row>
    <row r="6" spans="3:7" ht="18">
      <c r="C6" s="5"/>
      <c r="D6" s="5"/>
      <c r="F6" s="5"/>
      <c r="G6" s="5"/>
    </row>
    <row r="7" spans="2:11" ht="18">
      <c r="B7" s="31" t="s">
        <v>20</v>
      </c>
      <c r="C7" s="31"/>
      <c r="D7" s="31"/>
      <c r="E7" s="31"/>
      <c r="F7" s="31"/>
      <c r="G7" s="31"/>
      <c r="H7" s="31"/>
      <c r="I7" s="31"/>
      <c r="J7" s="31"/>
      <c r="K7" s="31"/>
    </row>
    <row r="8" spans="2:11" ht="18">
      <c r="B8" s="31" t="s">
        <v>19</v>
      </c>
      <c r="C8" s="31"/>
      <c r="D8" s="31"/>
      <c r="E8" s="31"/>
      <c r="F8" s="31"/>
      <c r="G8" s="31"/>
      <c r="H8" s="31"/>
      <c r="I8" s="31"/>
      <c r="J8" s="31"/>
      <c r="K8" s="31"/>
    </row>
    <row r="9" spans="2:11" ht="18">
      <c r="B9" s="31" t="s">
        <v>29</v>
      </c>
      <c r="C9" s="31"/>
      <c r="D9" s="31"/>
      <c r="E9" s="31"/>
      <c r="F9" s="31"/>
      <c r="G9" s="31"/>
      <c r="H9" s="31"/>
      <c r="I9" s="31"/>
      <c r="J9" s="31"/>
      <c r="K9" s="31"/>
    </row>
    <row r="11" spans="1:11" ht="18">
      <c r="A11" s="25" t="s">
        <v>11</v>
      </c>
      <c r="B11" s="26"/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  <c r="J11" s="7" t="s">
        <v>7</v>
      </c>
      <c r="K11" s="1" t="s">
        <v>17</v>
      </c>
    </row>
    <row r="12" spans="1:11" ht="18">
      <c r="A12" s="1">
        <v>1</v>
      </c>
      <c r="B12" s="9">
        <v>42776</v>
      </c>
      <c r="C12" s="18">
        <v>113.26</v>
      </c>
      <c r="D12" s="18">
        <v>113.81</v>
      </c>
      <c r="E12" s="18">
        <v>112.85</v>
      </c>
      <c r="F12" s="18">
        <v>113.22</v>
      </c>
      <c r="G12" s="19">
        <f aca="true" t="shared" si="0" ref="G12:G32">D12-F13</f>
        <v>0.5799999999999983</v>
      </c>
      <c r="H12" s="19">
        <f aca="true" t="shared" si="1" ref="H12:H50">F13-E12</f>
        <v>0.38000000000000966</v>
      </c>
      <c r="I12" s="19">
        <f aca="true" t="shared" si="2" ref="I12:I50">D12-E12</f>
        <v>0.960000000000008</v>
      </c>
      <c r="J12" s="20">
        <f>MAX(G12:I12)</f>
        <v>0.960000000000008</v>
      </c>
      <c r="K12" s="19">
        <f>ROUND((K13*19+J12*2)/21,2)</f>
        <v>1.26</v>
      </c>
    </row>
    <row r="13" spans="1:11" ht="18">
      <c r="A13" s="1">
        <v>2</v>
      </c>
      <c r="B13" s="9">
        <v>42775</v>
      </c>
      <c r="C13" s="18">
        <v>111.9</v>
      </c>
      <c r="D13" s="18">
        <v>113.31</v>
      </c>
      <c r="E13" s="18">
        <v>111.75</v>
      </c>
      <c r="F13" s="18">
        <v>113.23</v>
      </c>
      <c r="G13" s="19">
        <f t="shared" si="0"/>
        <v>1.3700000000000045</v>
      </c>
      <c r="H13" s="19">
        <f t="shared" si="1"/>
        <v>0.18999999999999773</v>
      </c>
      <c r="I13" s="19">
        <f t="shared" si="2"/>
        <v>1.5600000000000023</v>
      </c>
      <c r="J13" s="20">
        <f aca="true" t="shared" si="3" ref="J13:J50">MAX(G13:I13)</f>
        <v>1.5600000000000023</v>
      </c>
      <c r="K13" s="19">
        <f aca="true" t="shared" si="4" ref="K13:K30">ROUND((K14*19+J13*2)/21,2)</f>
        <v>1.29</v>
      </c>
    </row>
    <row r="14" spans="1:11" ht="18">
      <c r="A14" s="1">
        <v>3</v>
      </c>
      <c r="B14" s="9">
        <v>42774</v>
      </c>
      <c r="C14" s="18">
        <v>112.32</v>
      </c>
      <c r="D14" s="18">
        <v>112.51</v>
      </c>
      <c r="E14" s="18">
        <v>111.63</v>
      </c>
      <c r="F14" s="18">
        <v>111.94</v>
      </c>
      <c r="G14" s="19">
        <f t="shared" si="0"/>
        <v>0.13000000000000966</v>
      </c>
      <c r="H14" s="19">
        <f t="shared" si="1"/>
        <v>0.75</v>
      </c>
      <c r="I14" s="19">
        <f t="shared" si="2"/>
        <v>0.8800000000000097</v>
      </c>
      <c r="J14" s="20">
        <f t="shared" si="3"/>
        <v>0.8800000000000097</v>
      </c>
      <c r="K14" s="19">
        <f t="shared" si="4"/>
        <v>1.26</v>
      </c>
    </row>
    <row r="15" spans="1:11" ht="18">
      <c r="A15" s="1">
        <v>4</v>
      </c>
      <c r="B15" s="9">
        <v>42773</v>
      </c>
      <c r="C15" s="18">
        <v>111.81</v>
      </c>
      <c r="D15" s="18">
        <v>112.55</v>
      </c>
      <c r="E15" s="18">
        <v>111.6</v>
      </c>
      <c r="F15" s="18">
        <v>112.38</v>
      </c>
      <c r="G15" s="19">
        <f t="shared" si="0"/>
        <v>0.8199999999999932</v>
      </c>
      <c r="H15" s="19">
        <f t="shared" si="1"/>
        <v>0.13000000000000966</v>
      </c>
      <c r="I15" s="19">
        <f t="shared" si="2"/>
        <v>0.9500000000000028</v>
      </c>
      <c r="J15" s="20">
        <f t="shared" si="3"/>
        <v>0.9500000000000028</v>
      </c>
      <c r="K15" s="19">
        <f t="shared" si="4"/>
        <v>1.3</v>
      </c>
    </row>
    <row r="16" spans="1:11" ht="18">
      <c r="A16" s="1">
        <v>5</v>
      </c>
      <c r="B16" s="9">
        <v>42772</v>
      </c>
      <c r="C16" s="18">
        <v>112.57</v>
      </c>
      <c r="D16" s="18">
        <v>112.76</v>
      </c>
      <c r="E16" s="18">
        <v>111.6</v>
      </c>
      <c r="F16" s="18">
        <v>111.73</v>
      </c>
      <c r="G16" s="19">
        <f t="shared" si="0"/>
        <v>0.1600000000000108</v>
      </c>
      <c r="H16" s="19">
        <f t="shared" si="1"/>
        <v>1</v>
      </c>
      <c r="I16" s="19">
        <f t="shared" si="2"/>
        <v>1.1600000000000108</v>
      </c>
      <c r="J16" s="20">
        <f t="shared" si="3"/>
        <v>1.1600000000000108</v>
      </c>
      <c r="K16" s="19">
        <f t="shared" si="4"/>
        <v>1.34</v>
      </c>
    </row>
    <row r="17" spans="1:11" ht="18">
      <c r="A17" s="1">
        <v>6</v>
      </c>
      <c r="B17" s="9">
        <v>42769</v>
      </c>
      <c r="C17" s="18">
        <v>112.81</v>
      </c>
      <c r="D17" s="18">
        <v>113.39</v>
      </c>
      <c r="E17" s="18">
        <v>112.33</v>
      </c>
      <c r="F17" s="18">
        <v>112.6</v>
      </c>
      <c r="G17" s="19">
        <f t="shared" si="0"/>
        <v>0.5999999999999943</v>
      </c>
      <c r="H17" s="19">
        <f t="shared" si="1"/>
        <v>0.46000000000000796</v>
      </c>
      <c r="I17" s="19">
        <f t="shared" si="2"/>
        <v>1.0600000000000023</v>
      </c>
      <c r="J17" s="20">
        <f t="shared" si="3"/>
        <v>1.0600000000000023</v>
      </c>
      <c r="K17" s="19">
        <f t="shared" si="4"/>
        <v>1.36</v>
      </c>
    </row>
    <row r="18" spans="1:11" ht="18">
      <c r="A18" s="1">
        <v>7</v>
      </c>
      <c r="B18" s="9">
        <v>42768</v>
      </c>
      <c r="C18" s="18">
        <v>113.22</v>
      </c>
      <c r="D18" s="18">
        <v>113.34</v>
      </c>
      <c r="E18" s="18">
        <v>112.07</v>
      </c>
      <c r="F18" s="18">
        <v>112.79</v>
      </c>
      <c r="G18" s="19">
        <f t="shared" si="0"/>
        <v>0.09000000000000341</v>
      </c>
      <c r="H18" s="19">
        <f t="shared" si="1"/>
        <v>1.1800000000000068</v>
      </c>
      <c r="I18" s="19">
        <f t="shared" si="2"/>
        <v>1.2700000000000102</v>
      </c>
      <c r="J18" s="20">
        <f t="shared" si="3"/>
        <v>1.2700000000000102</v>
      </c>
      <c r="K18" s="19">
        <f t="shared" si="4"/>
        <v>1.39</v>
      </c>
    </row>
    <row r="19" spans="1:11" ht="18">
      <c r="A19" s="1">
        <v>8</v>
      </c>
      <c r="B19" s="9">
        <v>42767</v>
      </c>
      <c r="C19" s="18">
        <v>112.85</v>
      </c>
      <c r="D19" s="18">
        <v>113.91</v>
      </c>
      <c r="E19" s="18">
        <v>112.62</v>
      </c>
      <c r="F19" s="18">
        <v>113.25</v>
      </c>
      <c r="G19" s="19">
        <f t="shared" si="0"/>
        <v>1.0900000000000034</v>
      </c>
      <c r="H19" s="19">
        <f t="shared" si="1"/>
        <v>0.19999999999998863</v>
      </c>
      <c r="I19" s="19">
        <f t="shared" si="2"/>
        <v>1.289999999999992</v>
      </c>
      <c r="J19" s="20">
        <f t="shared" si="3"/>
        <v>1.289999999999992</v>
      </c>
      <c r="K19" s="19">
        <f t="shared" si="4"/>
        <v>1.4</v>
      </c>
    </row>
    <row r="20" spans="1:11" ht="18">
      <c r="A20" s="1">
        <v>9</v>
      </c>
      <c r="B20" s="9">
        <v>42766</v>
      </c>
      <c r="C20" s="18">
        <v>113.72</v>
      </c>
      <c r="D20" s="18">
        <v>113.94</v>
      </c>
      <c r="E20" s="18">
        <v>112.08</v>
      </c>
      <c r="F20" s="18">
        <v>112.82</v>
      </c>
      <c r="G20" s="19">
        <f t="shared" si="0"/>
        <v>0.1599999999999966</v>
      </c>
      <c r="H20" s="19">
        <f t="shared" si="1"/>
        <v>1.7000000000000028</v>
      </c>
      <c r="I20" s="19">
        <f t="shared" si="2"/>
        <v>1.8599999999999994</v>
      </c>
      <c r="J20" s="20">
        <f t="shared" si="3"/>
        <v>1.8599999999999994</v>
      </c>
      <c r="K20" s="19">
        <f t="shared" si="4"/>
        <v>1.41</v>
      </c>
    </row>
    <row r="21" spans="1:11" ht="18">
      <c r="A21" s="1">
        <v>10</v>
      </c>
      <c r="B21" s="9">
        <v>42765</v>
      </c>
      <c r="C21" s="18">
        <v>114.97</v>
      </c>
      <c r="D21" s="18">
        <v>114.97</v>
      </c>
      <c r="E21" s="18">
        <v>113.45</v>
      </c>
      <c r="F21" s="18">
        <v>113.78</v>
      </c>
      <c r="G21" s="19">
        <f t="shared" si="0"/>
        <v>-0.09999999999999432</v>
      </c>
      <c r="H21" s="19">
        <f t="shared" si="1"/>
        <v>1.6199999999999903</v>
      </c>
      <c r="I21" s="19">
        <f t="shared" si="2"/>
        <v>1.519999999999996</v>
      </c>
      <c r="J21" s="20">
        <f t="shared" si="3"/>
        <v>1.6199999999999903</v>
      </c>
      <c r="K21" s="19">
        <f t="shared" si="4"/>
        <v>1.36</v>
      </c>
    </row>
    <row r="22" spans="1:11" ht="18">
      <c r="A22" s="1">
        <v>11</v>
      </c>
      <c r="B22" s="9">
        <v>42762</v>
      </c>
      <c r="C22" s="18">
        <v>114.55</v>
      </c>
      <c r="D22" s="18">
        <v>115.34</v>
      </c>
      <c r="E22" s="18">
        <v>114.39</v>
      </c>
      <c r="F22" s="18">
        <v>115.07</v>
      </c>
      <c r="G22" s="19">
        <f t="shared" si="0"/>
        <v>0.7999999999999972</v>
      </c>
      <c r="H22" s="19">
        <f t="shared" si="1"/>
        <v>0.15000000000000568</v>
      </c>
      <c r="I22" s="19">
        <f t="shared" si="2"/>
        <v>0.9500000000000028</v>
      </c>
      <c r="J22" s="20">
        <f t="shared" si="3"/>
        <v>0.9500000000000028</v>
      </c>
      <c r="K22" s="19">
        <f t="shared" si="4"/>
        <v>1.33</v>
      </c>
    </row>
    <row r="23" spans="1:11" ht="18">
      <c r="A23" s="1">
        <v>12</v>
      </c>
      <c r="B23" s="9">
        <v>42761</v>
      </c>
      <c r="C23" s="18">
        <v>113.27</v>
      </c>
      <c r="D23" s="18">
        <v>114.84</v>
      </c>
      <c r="E23" s="18">
        <v>113.06</v>
      </c>
      <c r="F23" s="18">
        <v>114.54</v>
      </c>
      <c r="G23" s="19">
        <f t="shared" si="0"/>
        <v>1.5700000000000074</v>
      </c>
      <c r="H23" s="19">
        <f t="shared" si="1"/>
        <v>0.20999999999999375</v>
      </c>
      <c r="I23" s="19">
        <f t="shared" si="2"/>
        <v>1.7800000000000011</v>
      </c>
      <c r="J23" s="20">
        <f t="shared" si="3"/>
        <v>1.7800000000000011</v>
      </c>
      <c r="K23" s="19">
        <f t="shared" si="4"/>
        <v>1.37</v>
      </c>
    </row>
    <row r="24" spans="1:11" ht="18">
      <c r="A24" s="1">
        <v>13</v>
      </c>
      <c r="B24" s="9">
        <v>42760</v>
      </c>
      <c r="C24" s="18">
        <v>113.82</v>
      </c>
      <c r="D24" s="18">
        <v>113.97</v>
      </c>
      <c r="E24" s="18">
        <v>113.03</v>
      </c>
      <c r="F24" s="18">
        <v>113.27</v>
      </c>
      <c r="G24" s="19">
        <f t="shared" si="0"/>
        <v>0.1799999999999926</v>
      </c>
      <c r="H24" s="19">
        <f t="shared" si="1"/>
        <v>0.7600000000000051</v>
      </c>
      <c r="I24" s="19">
        <f t="shared" si="2"/>
        <v>0.9399999999999977</v>
      </c>
      <c r="J24" s="20">
        <f t="shared" si="3"/>
        <v>0.9399999999999977</v>
      </c>
      <c r="K24" s="19">
        <f t="shared" si="4"/>
        <v>1.33</v>
      </c>
    </row>
    <row r="25" spans="1:11" ht="18">
      <c r="A25" s="1">
        <v>14</v>
      </c>
      <c r="B25" s="9">
        <v>42759</v>
      </c>
      <c r="C25" s="18">
        <v>112.73</v>
      </c>
      <c r="D25" s="18">
        <v>113.88</v>
      </c>
      <c r="E25" s="18">
        <v>112.5</v>
      </c>
      <c r="F25" s="18">
        <v>113.79</v>
      </c>
      <c r="G25" s="19">
        <f t="shared" si="0"/>
        <v>1.1799999999999926</v>
      </c>
      <c r="H25" s="19">
        <f t="shared" si="1"/>
        <v>0.20000000000000284</v>
      </c>
      <c r="I25" s="19">
        <f t="shared" si="2"/>
        <v>1.3799999999999955</v>
      </c>
      <c r="J25" s="20">
        <f t="shared" si="3"/>
        <v>1.3799999999999955</v>
      </c>
      <c r="K25" s="19">
        <f t="shared" si="4"/>
        <v>1.37</v>
      </c>
    </row>
    <row r="26" spans="1:11" ht="18">
      <c r="A26" s="1">
        <v>15</v>
      </c>
      <c r="B26" s="9">
        <v>42758</v>
      </c>
      <c r="C26" s="18">
        <v>114.39</v>
      </c>
      <c r="D26" s="18">
        <v>114.41</v>
      </c>
      <c r="E26" s="18">
        <v>112.68</v>
      </c>
      <c r="F26" s="18">
        <v>112.7</v>
      </c>
      <c r="G26" s="19">
        <f t="shared" si="0"/>
        <v>-0.13000000000000966</v>
      </c>
      <c r="H26" s="19">
        <f t="shared" si="1"/>
        <v>1.8599999999999994</v>
      </c>
      <c r="I26" s="19">
        <f t="shared" si="2"/>
        <v>1.7299999999999898</v>
      </c>
      <c r="J26" s="20">
        <f t="shared" si="3"/>
        <v>1.8599999999999994</v>
      </c>
      <c r="K26" s="19">
        <f t="shared" si="4"/>
        <v>1.37</v>
      </c>
    </row>
    <row r="27" spans="1:11" ht="18">
      <c r="A27" s="1">
        <v>16</v>
      </c>
      <c r="B27" s="9">
        <v>42755</v>
      </c>
      <c r="C27" s="18">
        <v>114.97</v>
      </c>
      <c r="D27" s="18">
        <v>115.38</v>
      </c>
      <c r="E27" s="18">
        <v>114.22</v>
      </c>
      <c r="F27" s="18">
        <v>114.54</v>
      </c>
      <c r="G27" s="19">
        <f t="shared" si="0"/>
        <v>0.539999999999992</v>
      </c>
      <c r="H27" s="19">
        <f t="shared" si="1"/>
        <v>0.6200000000000045</v>
      </c>
      <c r="I27" s="19">
        <f t="shared" si="2"/>
        <v>1.1599999999999966</v>
      </c>
      <c r="J27" s="20">
        <f t="shared" si="3"/>
        <v>1.1599999999999966</v>
      </c>
      <c r="K27" s="19">
        <f t="shared" si="4"/>
        <v>1.32</v>
      </c>
    </row>
    <row r="28" spans="1:11" ht="18">
      <c r="A28" s="1">
        <v>17</v>
      </c>
      <c r="B28" s="9">
        <v>42754</v>
      </c>
      <c r="C28" s="18">
        <v>114.52</v>
      </c>
      <c r="D28" s="18">
        <v>115.58</v>
      </c>
      <c r="E28" s="18">
        <v>114.39</v>
      </c>
      <c r="F28" s="18">
        <v>114.84</v>
      </c>
      <c r="G28" s="19">
        <f t="shared" si="0"/>
        <v>0.9399999999999977</v>
      </c>
      <c r="H28" s="19">
        <f t="shared" si="1"/>
        <v>0.25</v>
      </c>
      <c r="I28" s="19">
        <f t="shared" si="2"/>
        <v>1.1899999999999977</v>
      </c>
      <c r="J28" s="20">
        <f t="shared" si="3"/>
        <v>1.1899999999999977</v>
      </c>
      <c r="K28" s="19">
        <f t="shared" si="4"/>
        <v>1.34</v>
      </c>
    </row>
    <row r="29" spans="1:11" ht="18">
      <c r="A29" s="1">
        <v>18</v>
      </c>
      <c r="B29" s="9">
        <v>42753</v>
      </c>
      <c r="C29" s="18">
        <v>112.68</v>
      </c>
      <c r="D29" s="18">
        <v>114.74</v>
      </c>
      <c r="E29" s="18">
        <v>112.63</v>
      </c>
      <c r="F29" s="18">
        <v>114.64</v>
      </c>
      <c r="G29" s="19">
        <f t="shared" si="0"/>
        <v>2.1299999999999955</v>
      </c>
      <c r="H29" s="19">
        <f t="shared" si="1"/>
        <v>-0.01999999999999602</v>
      </c>
      <c r="I29" s="19">
        <f t="shared" si="2"/>
        <v>2.1099999999999994</v>
      </c>
      <c r="J29" s="20">
        <f t="shared" si="3"/>
        <v>2.1299999999999955</v>
      </c>
      <c r="K29" s="19">
        <f t="shared" si="4"/>
        <v>1.36</v>
      </c>
    </row>
    <row r="30" spans="1:11" ht="18">
      <c r="A30" s="1">
        <v>19</v>
      </c>
      <c r="B30" s="9">
        <v>42752</v>
      </c>
      <c r="C30" s="18">
        <v>114.16</v>
      </c>
      <c r="D30" s="18">
        <v>114.27</v>
      </c>
      <c r="E30" s="18">
        <v>112.6</v>
      </c>
      <c r="F30" s="18">
        <v>112.61</v>
      </c>
      <c r="G30" s="19">
        <f t="shared" si="0"/>
        <v>0.0899999999999892</v>
      </c>
      <c r="H30" s="19">
        <f t="shared" si="1"/>
        <v>1.5800000000000125</v>
      </c>
      <c r="I30" s="19">
        <f t="shared" si="2"/>
        <v>1.6700000000000017</v>
      </c>
      <c r="J30" s="20">
        <f t="shared" si="3"/>
        <v>1.6700000000000017</v>
      </c>
      <c r="K30" s="19">
        <f t="shared" si="4"/>
        <v>1.28</v>
      </c>
    </row>
    <row r="31" spans="1:11" ht="18">
      <c r="A31" s="1">
        <v>20</v>
      </c>
      <c r="B31" s="9">
        <v>42751</v>
      </c>
      <c r="C31" s="18">
        <v>114.41</v>
      </c>
      <c r="D31" s="18">
        <v>114.46</v>
      </c>
      <c r="E31" s="18">
        <v>113.63</v>
      </c>
      <c r="F31" s="18">
        <v>114.18</v>
      </c>
      <c r="G31" s="19">
        <f t="shared" si="0"/>
        <v>-0.060000000000002274</v>
      </c>
      <c r="H31" s="19">
        <f t="shared" si="1"/>
        <v>0.8900000000000006</v>
      </c>
      <c r="I31" s="19">
        <f t="shared" si="2"/>
        <v>0.8299999999999983</v>
      </c>
      <c r="J31" s="20">
        <f t="shared" si="3"/>
        <v>0.8900000000000006</v>
      </c>
      <c r="K31" s="19">
        <f>ROUND(SUM(J31:J50)/20,2)</f>
        <v>1.24</v>
      </c>
    </row>
    <row r="32" spans="1:11" ht="18">
      <c r="A32" s="1">
        <v>21</v>
      </c>
      <c r="B32" s="9">
        <v>42748</v>
      </c>
      <c r="C32" s="18">
        <v>114.62</v>
      </c>
      <c r="D32" s="18">
        <v>115.4</v>
      </c>
      <c r="E32" s="18">
        <v>113.98</v>
      </c>
      <c r="F32" s="18">
        <v>114.52</v>
      </c>
      <c r="G32" s="19">
        <f t="shared" si="0"/>
        <v>0.6800000000000068</v>
      </c>
      <c r="H32" s="19">
        <f t="shared" si="1"/>
        <v>0.7399999999999949</v>
      </c>
      <c r="I32" s="19">
        <f t="shared" si="2"/>
        <v>1.4200000000000017</v>
      </c>
      <c r="J32" s="20">
        <f t="shared" si="3"/>
        <v>1.4200000000000017</v>
      </c>
      <c r="K32" s="19" t="s">
        <v>16</v>
      </c>
    </row>
    <row r="33" spans="1:11" ht="18">
      <c r="A33" s="4">
        <v>22</v>
      </c>
      <c r="B33" s="9">
        <v>42747</v>
      </c>
      <c r="C33" s="18">
        <v>115.46</v>
      </c>
      <c r="D33" s="18">
        <v>115.49</v>
      </c>
      <c r="E33" s="18">
        <v>113.75</v>
      </c>
      <c r="F33" s="18">
        <v>114.72</v>
      </c>
      <c r="G33" s="19">
        <f aca="true" t="shared" si="5" ref="G33:G50">D33-F34</f>
        <v>0.09999999999999432</v>
      </c>
      <c r="H33" s="19">
        <f t="shared" si="1"/>
        <v>1.6400000000000006</v>
      </c>
      <c r="I33" s="19">
        <f t="shared" si="2"/>
        <v>1.7399999999999949</v>
      </c>
      <c r="J33" s="20">
        <f t="shared" si="3"/>
        <v>1.7399999999999949</v>
      </c>
      <c r="K33" s="19" t="s">
        <v>16</v>
      </c>
    </row>
    <row r="34" spans="1:11" ht="18">
      <c r="A34" s="4">
        <v>23</v>
      </c>
      <c r="B34" s="9">
        <v>42746</v>
      </c>
      <c r="C34" s="18">
        <v>115.73</v>
      </c>
      <c r="D34" s="18">
        <v>116.82</v>
      </c>
      <c r="E34" s="18">
        <v>114.23</v>
      </c>
      <c r="F34" s="18">
        <v>115.39</v>
      </c>
      <c r="G34" s="19">
        <f t="shared" si="5"/>
        <v>1.0699999999999932</v>
      </c>
      <c r="H34" s="19">
        <f t="shared" si="1"/>
        <v>1.519999999999996</v>
      </c>
      <c r="I34" s="19">
        <f t="shared" si="2"/>
        <v>2.589999999999989</v>
      </c>
      <c r="J34" s="20">
        <f t="shared" si="3"/>
        <v>2.589999999999989</v>
      </c>
      <c r="K34" s="19" t="s">
        <v>16</v>
      </c>
    </row>
    <row r="35" spans="1:11" ht="18">
      <c r="A35" s="4">
        <v>24</v>
      </c>
      <c r="B35" s="9">
        <v>42745</v>
      </c>
      <c r="C35" s="18">
        <v>115.84</v>
      </c>
      <c r="D35" s="18">
        <v>116.31</v>
      </c>
      <c r="E35" s="18">
        <v>115.18</v>
      </c>
      <c r="F35" s="18">
        <v>115.75</v>
      </c>
      <c r="G35" s="19">
        <f t="shared" si="5"/>
        <v>0.25</v>
      </c>
      <c r="H35" s="19">
        <f t="shared" si="1"/>
        <v>0.8799999999999955</v>
      </c>
      <c r="I35" s="19">
        <f t="shared" si="2"/>
        <v>1.1299999999999955</v>
      </c>
      <c r="J35" s="20">
        <f t="shared" si="3"/>
        <v>1.1299999999999955</v>
      </c>
      <c r="K35" s="19" t="s">
        <v>16</v>
      </c>
    </row>
    <row r="36" spans="1:11" ht="18">
      <c r="A36" s="4">
        <v>25</v>
      </c>
      <c r="B36" s="9">
        <v>42744</v>
      </c>
      <c r="C36" s="18">
        <v>117</v>
      </c>
      <c r="D36" s="18">
        <v>117.49</v>
      </c>
      <c r="E36" s="18">
        <v>115.97</v>
      </c>
      <c r="F36" s="18">
        <v>116.06</v>
      </c>
      <c r="G36" s="19">
        <f t="shared" si="5"/>
        <v>0.4899999999999949</v>
      </c>
      <c r="H36" s="19">
        <f t="shared" si="1"/>
        <v>1.0300000000000011</v>
      </c>
      <c r="I36" s="19">
        <f t="shared" si="2"/>
        <v>1.519999999999996</v>
      </c>
      <c r="J36" s="20">
        <f t="shared" si="3"/>
        <v>1.519999999999996</v>
      </c>
      <c r="K36" s="19" t="s">
        <v>16</v>
      </c>
    </row>
    <row r="37" spans="1:11" ht="18">
      <c r="A37" s="4">
        <v>26</v>
      </c>
      <c r="B37" s="9">
        <v>42741</v>
      </c>
      <c r="C37" s="18">
        <v>115.37</v>
      </c>
      <c r="D37" s="18">
        <v>117.16</v>
      </c>
      <c r="E37" s="18">
        <v>115.08</v>
      </c>
      <c r="F37" s="18">
        <v>117</v>
      </c>
      <c r="G37" s="19">
        <f t="shared" si="5"/>
        <v>1.8100000000000023</v>
      </c>
      <c r="H37" s="19">
        <f t="shared" si="1"/>
        <v>0.269999999999996</v>
      </c>
      <c r="I37" s="19">
        <f t="shared" si="2"/>
        <v>2.0799999999999983</v>
      </c>
      <c r="J37" s="20">
        <f t="shared" si="3"/>
        <v>2.0799999999999983</v>
      </c>
      <c r="K37" s="19" t="s">
        <v>16</v>
      </c>
    </row>
    <row r="38" spans="1:11" ht="18">
      <c r="A38" s="4">
        <v>27</v>
      </c>
      <c r="B38" s="9">
        <v>42740</v>
      </c>
      <c r="C38" s="18">
        <v>117.22</v>
      </c>
      <c r="D38" s="18">
        <v>117.43</v>
      </c>
      <c r="E38" s="18">
        <v>115.22</v>
      </c>
      <c r="F38" s="18">
        <v>115.35</v>
      </c>
      <c r="G38" s="19">
        <f t="shared" si="5"/>
        <v>0.19000000000001194</v>
      </c>
      <c r="H38" s="19">
        <f t="shared" si="1"/>
        <v>2.019999999999996</v>
      </c>
      <c r="I38" s="19">
        <f t="shared" si="2"/>
        <v>2.210000000000008</v>
      </c>
      <c r="J38" s="20">
        <f t="shared" si="3"/>
        <v>2.210000000000008</v>
      </c>
      <c r="K38" s="19" t="s">
        <v>16</v>
      </c>
    </row>
    <row r="39" spans="1:11" ht="18">
      <c r="A39" s="4">
        <v>28</v>
      </c>
      <c r="B39" s="9">
        <v>42739</v>
      </c>
      <c r="C39" s="18">
        <v>117.71</v>
      </c>
      <c r="D39" s="18">
        <v>118.18</v>
      </c>
      <c r="E39" s="18">
        <v>117.06</v>
      </c>
      <c r="F39" s="18">
        <v>117.24</v>
      </c>
      <c r="G39" s="19">
        <f t="shared" si="5"/>
        <v>0.4300000000000068</v>
      </c>
      <c r="H39" s="19">
        <f t="shared" si="1"/>
        <v>0.6899999999999977</v>
      </c>
      <c r="I39" s="19">
        <f t="shared" si="2"/>
        <v>1.1200000000000045</v>
      </c>
      <c r="J39" s="20">
        <f t="shared" si="3"/>
        <v>1.1200000000000045</v>
      </c>
      <c r="K39" s="19" t="s">
        <v>16</v>
      </c>
    </row>
    <row r="40" spans="1:11" ht="18">
      <c r="A40" s="4">
        <v>29</v>
      </c>
      <c r="B40" s="9">
        <v>42738</v>
      </c>
      <c r="C40" s="18">
        <v>117.33</v>
      </c>
      <c r="D40" s="18">
        <v>118.59</v>
      </c>
      <c r="E40" s="18">
        <v>117.17</v>
      </c>
      <c r="F40" s="18">
        <v>117.75</v>
      </c>
      <c r="G40" s="19">
        <f t="shared" si="5"/>
        <v>1.6000000000000085</v>
      </c>
      <c r="H40" s="19">
        <f t="shared" si="1"/>
        <v>-0.18000000000000682</v>
      </c>
      <c r="I40" s="19">
        <f t="shared" si="2"/>
        <v>1.4200000000000017</v>
      </c>
      <c r="J40" s="20">
        <f t="shared" si="3"/>
        <v>1.6000000000000085</v>
      </c>
      <c r="K40" s="19" t="s">
        <v>16</v>
      </c>
    </row>
    <row r="41" spans="1:11" ht="18">
      <c r="A41" s="4">
        <v>30</v>
      </c>
      <c r="B41" s="9">
        <v>42734</v>
      </c>
      <c r="C41" s="18">
        <v>116.55</v>
      </c>
      <c r="D41" s="18">
        <v>117.16</v>
      </c>
      <c r="E41" s="18">
        <v>116</v>
      </c>
      <c r="F41" s="18">
        <v>116.99</v>
      </c>
      <c r="G41" s="19">
        <f t="shared" si="5"/>
        <v>0.6199999999999903</v>
      </c>
      <c r="H41" s="19">
        <f t="shared" si="1"/>
        <v>0.5400000000000063</v>
      </c>
      <c r="I41" s="19">
        <f t="shared" si="2"/>
        <v>1.1599999999999966</v>
      </c>
      <c r="J41" s="20">
        <f t="shared" si="3"/>
        <v>1.1599999999999966</v>
      </c>
      <c r="K41" s="19" t="s">
        <v>16</v>
      </c>
    </row>
    <row r="42" spans="1:11" ht="18">
      <c r="A42" s="4">
        <v>31</v>
      </c>
      <c r="B42" s="9">
        <v>42733</v>
      </c>
      <c r="C42" s="18">
        <v>116.98</v>
      </c>
      <c r="D42" s="18">
        <v>117.15</v>
      </c>
      <c r="E42" s="18">
        <v>116.22</v>
      </c>
      <c r="F42" s="18">
        <v>116.54</v>
      </c>
      <c r="G42" s="19">
        <f t="shared" si="5"/>
        <v>-0.09999999999999432</v>
      </c>
      <c r="H42" s="19">
        <f t="shared" si="1"/>
        <v>1.0300000000000011</v>
      </c>
      <c r="I42" s="19">
        <f t="shared" si="2"/>
        <v>0.9300000000000068</v>
      </c>
      <c r="J42" s="20">
        <f t="shared" si="3"/>
        <v>1.0300000000000011</v>
      </c>
      <c r="K42" s="19" t="s">
        <v>16</v>
      </c>
    </row>
    <row r="43" spans="1:11" ht="18">
      <c r="A43" s="4">
        <v>32</v>
      </c>
      <c r="B43" s="9">
        <v>42732</v>
      </c>
      <c r="C43" s="18">
        <v>117.4</v>
      </c>
      <c r="D43" s="18">
        <v>117.77</v>
      </c>
      <c r="E43" s="18">
        <v>117.05</v>
      </c>
      <c r="F43" s="18">
        <v>117.25</v>
      </c>
      <c r="G43" s="19">
        <f t="shared" si="5"/>
        <v>0.3499999999999943</v>
      </c>
      <c r="H43" s="19">
        <f t="shared" si="1"/>
        <v>0.37000000000000455</v>
      </c>
      <c r="I43" s="19">
        <f t="shared" si="2"/>
        <v>0.7199999999999989</v>
      </c>
      <c r="J43" s="20">
        <f t="shared" si="3"/>
        <v>0.7199999999999989</v>
      </c>
      <c r="K43" s="19" t="s">
        <v>16</v>
      </c>
    </row>
    <row r="44" spans="1:11" ht="18">
      <c r="A44" s="4">
        <v>33</v>
      </c>
      <c r="B44" s="9">
        <v>42731</v>
      </c>
      <c r="C44" s="18">
        <v>117.1</v>
      </c>
      <c r="D44" s="18">
        <v>117.59</v>
      </c>
      <c r="E44" s="18">
        <v>117.03</v>
      </c>
      <c r="F44" s="18">
        <v>117.42</v>
      </c>
      <c r="G44" s="19">
        <f t="shared" si="5"/>
        <v>0.480000000000004</v>
      </c>
      <c r="H44" s="19">
        <f t="shared" si="1"/>
        <v>0.0799999999999983</v>
      </c>
      <c r="I44" s="19">
        <f t="shared" si="2"/>
        <v>0.5600000000000023</v>
      </c>
      <c r="J44" s="20">
        <f t="shared" si="3"/>
        <v>0.5600000000000023</v>
      </c>
      <c r="K44" s="19" t="s">
        <v>16</v>
      </c>
    </row>
    <row r="45" spans="1:11" ht="18">
      <c r="A45" s="4">
        <v>34</v>
      </c>
      <c r="B45" s="9">
        <v>42730</v>
      </c>
      <c r="C45" s="18">
        <v>117.19</v>
      </c>
      <c r="D45" s="18">
        <v>117.36</v>
      </c>
      <c r="E45" s="18">
        <v>116.98</v>
      </c>
      <c r="F45" s="18">
        <v>117.11</v>
      </c>
      <c r="G45" s="19">
        <f t="shared" si="5"/>
        <v>0.09000000000000341</v>
      </c>
      <c r="H45" s="19">
        <f t="shared" si="1"/>
        <v>0.28999999999999204</v>
      </c>
      <c r="I45" s="19">
        <f t="shared" si="2"/>
        <v>0.37999999999999545</v>
      </c>
      <c r="J45" s="20">
        <f t="shared" si="3"/>
        <v>0.37999999999999545</v>
      </c>
      <c r="K45" s="19" t="s">
        <v>16</v>
      </c>
    </row>
    <row r="46" spans="1:11" ht="18">
      <c r="A46" s="4">
        <v>35</v>
      </c>
      <c r="B46" s="9">
        <v>42727</v>
      </c>
      <c r="C46" s="18">
        <v>117.51</v>
      </c>
      <c r="D46" s="18">
        <v>117.64</v>
      </c>
      <c r="E46" s="18">
        <v>117.17</v>
      </c>
      <c r="F46" s="18">
        <v>117.27</v>
      </c>
      <c r="G46" s="19">
        <f t="shared" si="5"/>
        <v>0.09999999999999432</v>
      </c>
      <c r="H46" s="19">
        <f t="shared" si="1"/>
        <v>0.37000000000000455</v>
      </c>
      <c r="I46" s="19">
        <f t="shared" si="2"/>
        <v>0.46999999999999886</v>
      </c>
      <c r="J46" s="20">
        <f t="shared" si="3"/>
        <v>0.46999999999999886</v>
      </c>
      <c r="K46" s="19" t="s">
        <v>16</v>
      </c>
    </row>
    <row r="47" spans="1:11" ht="18">
      <c r="A47" s="4">
        <v>36</v>
      </c>
      <c r="B47" s="9">
        <v>42726</v>
      </c>
      <c r="C47" s="18">
        <v>117.47</v>
      </c>
      <c r="D47" s="18">
        <v>117.84</v>
      </c>
      <c r="E47" s="18">
        <v>117.28</v>
      </c>
      <c r="F47" s="18">
        <v>117.54</v>
      </c>
      <c r="G47" s="19">
        <f t="shared" si="5"/>
        <v>0.29999999999999716</v>
      </c>
      <c r="H47" s="19">
        <f t="shared" si="1"/>
        <v>0.2600000000000051</v>
      </c>
      <c r="I47" s="19">
        <f t="shared" si="2"/>
        <v>0.5600000000000023</v>
      </c>
      <c r="J47" s="20">
        <f t="shared" si="3"/>
        <v>0.5600000000000023</v>
      </c>
      <c r="K47" s="19" t="s">
        <v>16</v>
      </c>
    </row>
    <row r="48" spans="1:11" ht="18">
      <c r="A48" s="4">
        <v>37</v>
      </c>
      <c r="B48" s="9">
        <v>42725</v>
      </c>
      <c r="C48" s="18">
        <v>117.91</v>
      </c>
      <c r="D48" s="18">
        <v>118.04</v>
      </c>
      <c r="E48" s="18">
        <v>117.1</v>
      </c>
      <c r="F48" s="18">
        <v>117.54</v>
      </c>
      <c r="G48" s="19">
        <f t="shared" si="5"/>
        <v>0.20000000000000284</v>
      </c>
      <c r="H48" s="19">
        <f t="shared" si="1"/>
        <v>0.7400000000000091</v>
      </c>
      <c r="I48" s="19">
        <f t="shared" si="2"/>
        <v>0.9400000000000119</v>
      </c>
      <c r="J48" s="20">
        <f t="shared" si="3"/>
        <v>0.9400000000000119</v>
      </c>
      <c r="K48" s="19" t="s">
        <v>16</v>
      </c>
    </row>
    <row r="49" spans="1:11" ht="18">
      <c r="A49" s="4">
        <v>38</v>
      </c>
      <c r="B49" s="9">
        <v>42724</v>
      </c>
      <c r="C49" s="18">
        <v>117.15</v>
      </c>
      <c r="D49" s="18">
        <v>118.21</v>
      </c>
      <c r="E49" s="18">
        <v>116.98</v>
      </c>
      <c r="F49" s="18">
        <v>117.84</v>
      </c>
      <c r="G49" s="19">
        <f t="shared" si="5"/>
        <v>1.1199999999999903</v>
      </c>
      <c r="H49" s="19">
        <f t="shared" si="1"/>
        <v>0.10999999999999943</v>
      </c>
      <c r="I49" s="19">
        <f t="shared" si="2"/>
        <v>1.2299999999999898</v>
      </c>
      <c r="J49" s="20">
        <f t="shared" si="3"/>
        <v>1.2299999999999898</v>
      </c>
      <c r="K49" s="19" t="s">
        <v>16</v>
      </c>
    </row>
    <row r="50" spans="1:11" ht="18">
      <c r="A50" s="4">
        <v>39</v>
      </c>
      <c r="B50" s="9">
        <v>42723</v>
      </c>
      <c r="C50" s="18">
        <v>117.87</v>
      </c>
      <c r="D50" s="18">
        <v>117.91</v>
      </c>
      <c r="E50" s="18">
        <v>116.55</v>
      </c>
      <c r="F50" s="18">
        <v>117.09</v>
      </c>
      <c r="G50" s="19">
        <f t="shared" si="5"/>
        <v>-0.060000000000002274</v>
      </c>
      <c r="H50" s="19">
        <f t="shared" si="1"/>
        <v>1.4200000000000017</v>
      </c>
      <c r="I50" s="19">
        <f t="shared" si="2"/>
        <v>1.3599999999999994</v>
      </c>
      <c r="J50" s="20">
        <f t="shared" si="3"/>
        <v>1.4200000000000017</v>
      </c>
      <c r="K50" s="19" t="s">
        <v>16</v>
      </c>
    </row>
    <row r="51" spans="1:11" ht="18">
      <c r="A51" s="4">
        <v>40</v>
      </c>
      <c r="B51" s="9">
        <v>42720</v>
      </c>
      <c r="C51" s="18">
        <v>118.21</v>
      </c>
      <c r="D51" s="18">
        <v>118.39</v>
      </c>
      <c r="E51" s="18">
        <v>117.47</v>
      </c>
      <c r="F51" s="18">
        <v>117.97</v>
      </c>
      <c r="G51" s="19" t="s">
        <v>10</v>
      </c>
      <c r="H51" s="19" t="s">
        <v>15</v>
      </c>
      <c r="I51" s="19" t="s">
        <v>10</v>
      </c>
      <c r="J51" s="20" t="s">
        <v>16</v>
      </c>
      <c r="K51" s="19" t="s">
        <v>18</v>
      </c>
    </row>
    <row r="53" spans="3:10" ht="18">
      <c r="C53" s="2" t="s">
        <v>21</v>
      </c>
      <c r="D53" s="17">
        <f>ROUND(SUM($F12:$F16)/5,2)</f>
        <v>112.5</v>
      </c>
      <c r="F53" s="2" t="s">
        <v>22</v>
      </c>
      <c r="G53" s="17">
        <f>ROUND(SUM($F12:$F31)/20,2)</f>
        <v>113.4</v>
      </c>
      <c r="I53" s="2" t="s">
        <v>23</v>
      </c>
      <c r="J53" s="17">
        <f>ROUND(SUM($F12:$F51)/40,2)</f>
        <v>115.06</v>
      </c>
    </row>
  </sheetData>
  <sheetProtection sheet="1"/>
  <mergeCells count="6">
    <mergeCell ref="B7:K7"/>
    <mergeCell ref="B8:K8"/>
    <mergeCell ref="B9:K9"/>
    <mergeCell ref="A11:B11"/>
    <mergeCell ref="D3:E3"/>
    <mergeCell ref="D1:J1"/>
  </mergeCells>
  <hyperlinks>
    <hyperlink ref="D1:J1" r:id="rId1" display="ATR (Average True Range)の極意を学んだ小次郎講師無料プレミアムセミナー"/>
  </hyperlinks>
  <printOptions/>
  <pageMargins left="0.7" right="0.7" top="0.75" bottom="0.75" header="0.3" footer="0.3"/>
  <pageSetup horizontalDpi="1200" verticalDpi="12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2017-02-11T07:48:08Z</dcterms:created>
  <dcterms:modified xsi:type="dcterms:W3CDTF">2017-02-11T08:50:12Z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